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4490" windowHeight="9090"/>
  </bookViews>
  <sheets>
    <sheet name="Antrag" sheetId="9" r:id="rId1"/>
  </sheets>
  <calcPr calcId="145621"/>
</workbook>
</file>

<file path=xl/calcChain.xml><?xml version="1.0" encoding="utf-8"?>
<calcChain xmlns="http://schemas.openxmlformats.org/spreadsheetml/2006/main">
  <c r="G55" i="9" l="1"/>
  <c r="H55" i="9" s="1"/>
  <c r="G56" i="9"/>
  <c r="H56" i="9" s="1"/>
  <c r="J32" i="9"/>
  <c r="J28" i="9" l="1"/>
  <c r="G28" i="9"/>
  <c r="G42" i="9"/>
  <c r="E61" i="9" s="1"/>
  <c r="H42" i="9"/>
  <c r="E59" i="9" s="1"/>
  <c r="I42" i="9"/>
  <c r="E42" i="9"/>
  <c r="E60" i="9" s="1"/>
  <c r="I17" i="9"/>
  <c r="G8" i="9"/>
  <c r="G9" i="9" s="1"/>
  <c r="I9" i="9" s="1"/>
  <c r="D28" i="9"/>
  <c r="E27" i="9"/>
  <c r="E26" i="9"/>
  <c r="E25" i="9"/>
  <c r="G23" i="9"/>
  <c r="D23" i="9"/>
  <c r="E22" i="9"/>
  <c r="E21" i="9"/>
  <c r="E20" i="9"/>
  <c r="D18" i="9"/>
  <c r="E18" i="9" s="1"/>
  <c r="E17" i="9"/>
  <c r="G16" i="9"/>
  <c r="E54" i="9" s="1"/>
  <c r="G54" i="9" s="1"/>
  <c r="H54" i="9" s="1"/>
  <c r="E15" i="9"/>
  <c r="E14" i="9"/>
  <c r="E13" i="9"/>
  <c r="E12" i="9"/>
  <c r="E10" i="9"/>
  <c r="E8" i="9" s="1"/>
  <c r="E9" i="9" s="1"/>
  <c r="G18" i="9" l="1"/>
  <c r="G30" i="9" s="1"/>
  <c r="E28" i="9"/>
  <c r="E23" i="9"/>
  <c r="H23" i="9" s="1"/>
  <c r="C39" i="9" s="1"/>
  <c r="E53" i="9"/>
  <c r="G53" i="9" s="1"/>
  <c r="H53" i="9" s="1"/>
  <c r="I8" i="9"/>
  <c r="J8" i="9" s="1"/>
  <c r="J18" i="9" s="1"/>
  <c r="J30" i="9" s="1"/>
  <c r="I16" i="9"/>
  <c r="D30" i="9"/>
  <c r="E30" i="9" l="1"/>
  <c r="H28" i="9"/>
  <c r="C41" i="9" s="1"/>
  <c r="E57" i="9"/>
  <c r="G57" i="9" s="1"/>
  <c r="H57" i="9" s="1"/>
  <c r="I23" i="9"/>
  <c r="K23" i="9" s="1"/>
  <c r="C40" i="9" l="1"/>
  <c r="I28" i="9"/>
  <c r="K28" i="9" s="1"/>
  <c r="G59" i="9"/>
  <c r="H59" i="9" s="1"/>
  <c r="E62" i="9" l="1"/>
  <c r="G62" i="9" s="1"/>
  <c r="H62" i="9" s="1"/>
  <c r="G60" i="9"/>
  <c r="H60" i="9" s="1"/>
  <c r="G61" i="9"/>
  <c r="H61" i="9" s="1"/>
  <c r="K54" i="9"/>
  <c r="H18" i="9"/>
  <c r="C38" i="9" l="1"/>
  <c r="C42" i="9" s="1"/>
  <c r="H30" i="9"/>
  <c r="I18" i="9"/>
  <c r="I30" i="9" s="1"/>
  <c r="K18" i="9" l="1"/>
  <c r="K30" i="9" s="1"/>
</calcChain>
</file>

<file path=xl/sharedStrings.xml><?xml version="1.0" encoding="utf-8"?>
<sst xmlns="http://schemas.openxmlformats.org/spreadsheetml/2006/main" count="84" uniqueCount="79">
  <si>
    <t>TG</t>
  </si>
  <si>
    <t>U + V</t>
  </si>
  <si>
    <t>SV</t>
  </si>
  <si>
    <t>Fahrtkosten Fw</t>
  </si>
  <si>
    <t>Referentenhonorare</t>
  </si>
  <si>
    <t>Öffentlichkeitsarbeit</t>
  </si>
  <si>
    <t>Summe</t>
  </si>
  <si>
    <t>Fahrtkosten päd. FK</t>
  </si>
  <si>
    <t>Tagessätze Fw U+V</t>
  </si>
  <si>
    <t>Beantragte TNM:</t>
  </si>
  <si>
    <t>geplante Ausgaben</t>
  </si>
  <si>
    <t>in €</t>
  </si>
  <si>
    <t>1a</t>
  </si>
  <si>
    <t>1b</t>
  </si>
  <si>
    <t>Sachausg. f. Sem.</t>
  </si>
  <si>
    <t>Wert pro TNM</t>
  </si>
  <si>
    <t>Position</t>
  </si>
  <si>
    <t>maximale</t>
  </si>
  <si>
    <t>Ausgaben-Gruppe</t>
  </si>
  <si>
    <t>7,6,5</t>
  </si>
  <si>
    <t>im Bundes-formular</t>
  </si>
  <si>
    <t xml:space="preserve">A </t>
  </si>
  <si>
    <t>B</t>
  </si>
  <si>
    <t>C</t>
  </si>
  <si>
    <t>Sachausg.</t>
  </si>
  <si>
    <t>TN-Ausg.</t>
  </si>
  <si>
    <t>Personal-A.</t>
  </si>
  <si>
    <t>Seminar-A.</t>
  </si>
  <si>
    <t>Personalausg. gesamt</t>
  </si>
  <si>
    <t>6.1</t>
  </si>
  <si>
    <t>Landesmittel</t>
  </si>
  <si>
    <t>7.1</t>
  </si>
  <si>
    <t>Bundesmittel</t>
  </si>
  <si>
    <t>Ausgaben</t>
  </si>
  <si>
    <t>Einnahmen</t>
  </si>
  <si>
    <t>Summen</t>
  </si>
  <si>
    <t>Eigen- u. Drittmittel insg.</t>
  </si>
  <si>
    <t xml:space="preserve">Pers. bundeszuw.fähig </t>
  </si>
  <si>
    <t>P. nicht bundesz.fähig</t>
  </si>
  <si>
    <t>Zwischensumme 2 Bund</t>
  </si>
  <si>
    <t>Gruppensumme A</t>
  </si>
  <si>
    <t>Gruppensumme B</t>
  </si>
  <si>
    <t>Gruppensumme C</t>
  </si>
  <si>
    <t>5</t>
  </si>
  <si>
    <t>Bundesförderung:</t>
  </si>
  <si>
    <t>Personalausgaben</t>
  </si>
  <si>
    <t>Seminarausgaben</t>
  </si>
  <si>
    <t>Sonstige A. f. päd.Begl.</t>
  </si>
  <si>
    <t>nicht zuw.fähige Ausg.</t>
  </si>
  <si>
    <t>Gesamtausgaben</t>
  </si>
  <si>
    <t>trägerinterne Vw-Ausg.</t>
  </si>
  <si>
    <t>trägerbezog. Sachausg.</t>
  </si>
  <si>
    <t>durchschn.</t>
  </si>
  <si>
    <t>Est.-Beitrag:</t>
  </si>
  <si>
    <t>12 Monate</t>
  </si>
  <si>
    <t>Sept.-Dez.</t>
  </si>
  <si>
    <t>Jan.-Aug.</t>
  </si>
  <si>
    <t>Gesamteinnahmen</t>
  </si>
  <si>
    <t>unverbindl. Vorschlag:</t>
  </si>
  <si>
    <t>Max.werte der zuw.fähig. Ausgaben</t>
  </si>
  <si>
    <t>landes-zuwendungsfähige Ausg.</t>
  </si>
  <si>
    <t>Mindest-Eigenanteil (10%)</t>
  </si>
  <si>
    <t>max. zu beantragende Bundes-mittel</t>
  </si>
  <si>
    <t xml:space="preserve">Ausgaben </t>
  </si>
  <si>
    <t>Finanzierung</t>
  </si>
  <si>
    <t>Gruppe A</t>
  </si>
  <si>
    <t>Gruppe B</t>
  </si>
  <si>
    <t>Gruppe C</t>
  </si>
  <si>
    <t>beantragte Landesmittel</t>
  </si>
  <si>
    <t>Eigenmittel</t>
  </si>
  <si>
    <t>Sonstige</t>
  </si>
  <si>
    <t>max. mögliche Landes-mittel</t>
  </si>
  <si>
    <t>zu 3</t>
  </si>
  <si>
    <t>Zielsumme lt. Ausgabenplan</t>
  </si>
  <si>
    <t>Kosten-gruppe</t>
  </si>
  <si>
    <t>ggf. 3</t>
  </si>
  <si>
    <t>Bundesformular</t>
  </si>
  <si>
    <t>Unterschrift: .................................................</t>
  </si>
  <si>
    <t>Datum,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</si>
</sst>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4" fontId="1" fillId="0" borderId="0" xfId="0" applyNumberFormat="1" applyFont="1"/>
    <xf numFmtId="0" fontId="0" fillId="0" borderId="1" xfId="0" applyBorder="1"/>
    <xf numFmtId="0" fontId="3" fillId="0" borderId="0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/>
    <xf numFmtId="0" fontId="0" fillId="2" borderId="1" xfId="0" applyFill="1" applyBorder="1"/>
    <xf numFmtId="4" fontId="1" fillId="0" borderId="4" xfId="0" applyNumberFormat="1" applyFont="1" applyBorder="1"/>
    <xf numFmtId="4" fontId="1" fillId="4" borderId="1" xfId="0" applyNumberFormat="1" applyFont="1" applyFill="1" applyBorder="1"/>
    <xf numFmtId="0" fontId="6" fillId="0" borderId="0" xfId="0" applyFont="1" applyBorder="1"/>
    <xf numFmtId="0" fontId="4" fillId="0" borderId="1" xfId="0" applyFont="1" applyFill="1" applyBorder="1" applyAlignment="1">
      <alignment wrapText="1"/>
    </xf>
    <xf numFmtId="0" fontId="1" fillId="2" borderId="1" xfId="0" applyFont="1" applyFill="1" applyBorder="1"/>
    <xf numFmtId="0" fontId="5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2" fillId="0" borderId="12" xfId="0" applyFont="1" applyBorder="1"/>
    <xf numFmtId="4" fontId="1" fillId="0" borderId="12" xfId="0" applyNumberFormat="1" applyFont="1" applyBorder="1"/>
    <xf numFmtId="4" fontId="3" fillId="0" borderId="12" xfId="0" applyNumberFormat="1" applyFont="1" applyBorder="1"/>
    <xf numFmtId="4" fontId="1" fillId="4" borderId="12" xfId="0" applyNumberFormat="1" applyFont="1" applyFill="1" applyBorder="1"/>
    <xf numFmtId="0" fontId="3" fillId="0" borderId="6" xfId="0" applyFont="1" applyBorder="1" applyAlignment="1">
      <alignment horizontal="center" wrapText="1"/>
    </xf>
    <xf numFmtId="4" fontId="1" fillId="0" borderId="7" xfId="0" applyNumberFormat="1" applyFont="1" applyBorder="1"/>
    <xf numFmtId="0" fontId="0" fillId="0" borderId="7" xfId="0" applyBorder="1"/>
    <xf numFmtId="0" fontId="1" fillId="0" borderId="12" xfId="0" applyFont="1" applyBorder="1"/>
    <xf numFmtId="0" fontId="0" fillId="0" borderId="12" xfId="0" applyBorder="1"/>
    <xf numFmtId="4" fontId="1" fillId="2" borderId="12" xfId="0" applyNumberFormat="1" applyFont="1" applyFill="1" applyBorder="1"/>
    <xf numFmtId="0" fontId="3" fillId="0" borderId="6" xfId="0" applyFont="1" applyBorder="1" applyAlignment="1">
      <alignment horizontal="center"/>
    </xf>
    <xf numFmtId="4" fontId="1" fillId="4" borderId="7" xfId="0" applyNumberFormat="1" applyFont="1" applyFill="1" applyBorder="1"/>
    <xf numFmtId="49" fontId="1" fillId="0" borderId="0" xfId="0" applyNumberFormat="1" applyFont="1" applyAlignment="1">
      <alignment vertical="center"/>
    </xf>
    <xf numFmtId="0" fontId="1" fillId="4" borderId="1" xfId="0" applyFont="1" applyFill="1" applyBorder="1"/>
    <xf numFmtId="0" fontId="1" fillId="0" borderId="3" xfId="0" applyFont="1" applyBorder="1"/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4" fontId="1" fillId="4" borderId="10" xfId="0" applyNumberFormat="1" applyFont="1" applyFill="1" applyBorder="1"/>
    <xf numFmtId="0" fontId="1" fillId="2" borderId="10" xfId="0" applyFont="1" applyFill="1" applyBorder="1"/>
    <xf numFmtId="0" fontId="1" fillId="0" borderId="10" xfId="0" applyFont="1" applyBorder="1"/>
    <xf numFmtId="4" fontId="1" fillId="4" borderId="13" xfId="0" applyNumberFormat="1" applyFont="1" applyFill="1" applyBorder="1"/>
    <xf numFmtId="4" fontId="1" fillId="0" borderId="13" xfId="0" applyNumberFormat="1" applyFont="1" applyBorder="1"/>
    <xf numFmtId="4" fontId="1" fillId="0" borderId="8" xfId="0" applyNumberFormat="1" applyFont="1" applyBorder="1"/>
    <xf numFmtId="0" fontId="1" fillId="0" borderId="6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2" xfId="0" applyFont="1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0" fontId="1" fillId="0" borderId="5" xfId="0" applyFont="1" applyBorder="1"/>
    <xf numFmtId="4" fontId="1" fillId="0" borderId="16" xfId="0" applyNumberFormat="1" applyFont="1" applyBorder="1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vertical="center"/>
    </xf>
    <xf numFmtId="0" fontId="1" fillId="0" borderId="17" xfId="0" applyFont="1" applyBorder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4" fontId="1" fillId="3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1" fillId="5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horizontal="center"/>
    </xf>
    <xf numFmtId="14" fontId="4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" fontId="3" fillId="6" borderId="12" xfId="0" applyNumberFormat="1" applyFont="1" applyFill="1" applyBorder="1"/>
    <xf numFmtId="4" fontId="1" fillId="6" borderId="1" xfId="0" applyNumberFormat="1" applyFont="1" applyFill="1" applyBorder="1"/>
    <xf numFmtId="4" fontId="3" fillId="6" borderId="1" xfId="0" applyNumberFormat="1" applyFont="1" applyFill="1" applyBorder="1"/>
    <xf numFmtId="4" fontId="1" fillId="0" borderId="0" xfId="0" applyNumberFormat="1" applyFont="1" applyBorder="1" applyAlignment="1">
      <alignment horizontal="right"/>
    </xf>
    <xf numFmtId="2" fontId="1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40" zoomScaleNormal="100" workbookViewId="0">
      <selection activeCell="J16" sqref="J16"/>
    </sheetView>
  </sheetViews>
  <sheetFormatPr baseColWidth="10" defaultRowHeight="15" x14ac:dyDescent="0.25"/>
  <cols>
    <col min="1" max="1" width="11" style="1" customWidth="1"/>
    <col min="2" max="2" width="3.28515625" style="1" customWidth="1"/>
    <col min="3" max="3" width="23.85546875" style="1" customWidth="1"/>
    <col min="4" max="4" width="7.7109375" style="1" customWidth="1"/>
    <col min="5" max="5" width="13.28515625" style="1" customWidth="1"/>
    <col min="6" max="6" width="1.7109375" customWidth="1"/>
    <col min="7" max="7" width="14.140625" style="1" customWidth="1"/>
    <col min="8" max="8" width="12.28515625" style="1" customWidth="1"/>
    <col min="9" max="11" width="11.5703125" customWidth="1"/>
    <col min="12" max="12" width="7.5703125" customWidth="1"/>
  </cols>
  <sheetData>
    <row r="1" spans="1:12" ht="18" x14ac:dyDescent="0.25">
      <c r="A1" s="84" t="s">
        <v>63</v>
      </c>
    </row>
    <row r="2" spans="1:12" x14ac:dyDescent="0.25">
      <c r="A2" s="72"/>
      <c r="C2" s="97" t="s">
        <v>9</v>
      </c>
      <c r="D2" s="98"/>
      <c r="E2" s="85">
        <v>240</v>
      </c>
    </row>
    <row r="3" spans="1:12" x14ac:dyDescent="0.25">
      <c r="A3" s="72"/>
      <c r="F3" s="1"/>
    </row>
    <row r="4" spans="1:12" ht="26.25" x14ac:dyDescent="0.25">
      <c r="A4" s="87" t="s">
        <v>11</v>
      </c>
      <c r="B4" s="2"/>
      <c r="C4" s="2"/>
      <c r="D4" s="2"/>
      <c r="E4" s="2"/>
      <c r="F4" s="6"/>
      <c r="G4" s="88"/>
      <c r="H4" s="88"/>
      <c r="I4" s="6"/>
      <c r="J4" s="6"/>
      <c r="K4" s="6"/>
      <c r="L4" s="16" t="s">
        <v>16</v>
      </c>
    </row>
    <row r="5" spans="1:12" s="18" customFormat="1" ht="12" x14ac:dyDescent="0.2">
      <c r="A5" s="86">
        <v>1</v>
      </c>
      <c r="B5" s="82">
        <v>2</v>
      </c>
      <c r="C5" s="82">
        <v>3</v>
      </c>
      <c r="D5" s="82">
        <v>4</v>
      </c>
      <c r="E5" s="89">
        <v>5</v>
      </c>
      <c r="F5" s="89"/>
      <c r="G5" s="89">
        <v>6</v>
      </c>
      <c r="H5" s="89">
        <v>7</v>
      </c>
      <c r="I5" s="89">
        <v>8</v>
      </c>
      <c r="J5" s="89">
        <v>9</v>
      </c>
      <c r="K5" s="89">
        <v>10</v>
      </c>
      <c r="L5" s="90">
        <v>11</v>
      </c>
    </row>
    <row r="6" spans="1:12" s="67" customFormat="1" ht="58.5" thickBot="1" x14ac:dyDescent="0.3">
      <c r="A6" s="57" t="s">
        <v>18</v>
      </c>
      <c r="B6" s="58"/>
      <c r="C6" s="58" t="s">
        <v>16</v>
      </c>
      <c r="D6" s="58" t="s">
        <v>15</v>
      </c>
      <c r="E6" s="58" t="s">
        <v>59</v>
      </c>
      <c r="F6" s="58"/>
      <c r="G6" s="58" t="s">
        <v>10</v>
      </c>
      <c r="H6" s="58" t="s">
        <v>60</v>
      </c>
      <c r="I6" s="59" t="s">
        <v>61</v>
      </c>
      <c r="J6" s="59" t="s">
        <v>62</v>
      </c>
      <c r="K6" s="59" t="s">
        <v>71</v>
      </c>
      <c r="L6" s="56" t="s">
        <v>20</v>
      </c>
    </row>
    <row r="7" spans="1:12" x14ac:dyDescent="0.25">
      <c r="A7" s="30" t="s">
        <v>21</v>
      </c>
      <c r="B7" s="20"/>
      <c r="C7" s="20"/>
      <c r="D7" s="20"/>
      <c r="E7" s="20"/>
      <c r="F7" s="20"/>
      <c r="G7" s="20"/>
      <c r="H7" s="20"/>
      <c r="I7" s="22"/>
      <c r="J7" s="21"/>
      <c r="K7" s="45"/>
      <c r="L7" s="43"/>
    </row>
    <row r="8" spans="1:12" x14ac:dyDescent="0.25">
      <c r="A8" s="24" t="s">
        <v>26</v>
      </c>
      <c r="B8" s="2" t="s">
        <v>12</v>
      </c>
      <c r="C8" s="2" t="s">
        <v>37</v>
      </c>
      <c r="D8" s="4"/>
      <c r="E8" s="4">
        <f>E10*0.875</f>
        <v>27300</v>
      </c>
      <c r="F8" s="4"/>
      <c r="G8" s="4">
        <f>G10*0.875</f>
        <v>26250</v>
      </c>
      <c r="H8" s="17"/>
      <c r="I8" s="14">
        <f>G8*0.1</f>
        <v>2625</v>
      </c>
      <c r="J8" s="14">
        <f>G8-I8</f>
        <v>23625</v>
      </c>
      <c r="K8" s="46">
        <v>0</v>
      </c>
      <c r="L8" s="44">
        <v>1</v>
      </c>
    </row>
    <row r="9" spans="1:12" x14ac:dyDescent="0.25">
      <c r="A9" s="24"/>
      <c r="B9" s="2" t="s">
        <v>13</v>
      </c>
      <c r="C9" s="2" t="s">
        <v>38</v>
      </c>
      <c r="D9" s="2"/>
      <c r="E9" s="4">
        <f>E10-E8</f>
        <v>3900</v>
      </c>
      <c r="F9" s="6"/>
      <c r="G9" s="4">
        <f>G10-G8</f>
        <v>3750</v>
      </c>
      <c r="H9" s="17"/>
      <c r="I9" s="14">
        <f>G9*0.1</f>
        <v>375</v>
      </c>
      <c r="J9" s="11"/>
      <c r="K9" s="46"/>
      <c r="L9" s="44">
        <v>4</v>
      </c>
    </row>
    <row r="10" spans="1:12" x14ac:dyDescent="0.25">
      <c r="A10" s="24"/>
      <c r="B10" s="2">
        <v>1</v>
      </c>
      <c r="C10" s="3" t="s">
        <v>28</v>
      </c>
      <c r="D10" s="4">
        <v>130</v>
      </c>
      <c r="E10" s="4">
        <f>D10*E2</f>
        <v>31200</v>
      </c>
      <c r="F10" s="4"/>
      <c r="G10" s="71">
        <v>30000</v>
      </c>
      <c r="H10" s="17"/>
      <c r="I10" s="17"/>
      <c r="J10" s="11"/>
      <c r="K10" s="47"/>
      <c r="L10" s="44"/>
    </row>
    <row r="11" spans="1:12" x14ac:dyDescent="0.25">
      <c r="A11" s="24"/>
      <c r="B11" s="2"/>
      <c r="C11" s="3"/>
      <c r="D11" s="2"/>
      <c r="E11" s="2"/>
      <c r="F11" s="6"/>
      <c r="G11" s="2"/>
      <c r="H11" s="2"/>
      <c r="I11" s="39"/>
      <c r="J11" s="6"/>
      <c r="K11" s="48"/>
      <c r="L11" s="44"/>
    </row>
    <row r="12" spans="1:12" x14ac:dyDescent="0.25">
      <c r="A12" s="24" t="s">
        <v>27</v>
      </c>
      <c r="B12" s="2">
        <v>2</v>
      </c>
      <c r="C12" s="2" t="s">
        <v>8</v>
      </c>
      <c r="D12" s="4">
        <v>66.25</v>
      </c>
      <c r="E12" s="4">
        <f>D12*E2</f>
        <v>15900</v>
      </c>
      <c r="F12" s="4"/>
      <c r="G12" s="71">
        <v>15300</v>
      </c>
      <c r="H12" s="17"/>
      <c r="I12" s="17"/>
      <c r="J12" s="17"/>
      <c r="K12" s="47"/>
      <c r="L12" s="44"/>
    </row>
    <row r="13" spans="1:12" x14ac:dyDescent="0.25">
      <c r="A13" s="24"/>
      <c r="B13" s="2">
        <v>3</v>
      </c>
      <c r="C13" s="2" t="s">
        <v>4</v>
      </c>
      <c r="D13" s="4">
        <v>31.25</v>
      </c>
      <c r="E13" s="4">
        <f>D13*E2</f>
        <v>7500</v>
      </c>
      <c r="F13" s="4"/>
      <c r="G13" s="71">
        <v>6100</v>
      </c>
      <c r="H13" s="17"/>
      <c r="I13" s="17"/>
      <c r="J13" s="17"/>
      <c r="K13" s="47"/>
      <c r="L13" s="44"/>
    </row>
    <row r="14" spans="1:12" x14ac:dyDescent="0.25">
      <c r="A14" s="24"/>
      <c r="B14" s="2">
        <v>4</v>
      </c>
      <c r="C14" s="2" t="s">
        <v>3</v>
      </c>
      <c r="D14" s="4">
        <v>12.5</v>
      </c>
      <c r="E14" s="4">
        <f>D14*E2</f>
        <v>3000</v>
      </c>
      <c r="F14" s="4"/>
      <c r="G14" s="71">
        <v>3200</v>
      </c>
      <c r="H14" s="17"/>
      <c r="I14" s="17"/>
      <c r="J14" s="17"/>
      <c r="K14" s="47"/>
      <c r="L14" s="44"/>
    </row>
    <row r="15" spans="1:12" x14ac:dyDescent="0.25">
      <c r="A15" s="24"/>
      <c r="B15" s="2">
        <v>5</v>
      </c>
      <c r="C15" s="2" t="s">
        <v>14</v>
      </c>
      <c r="D15" s="4">
        <v>12</v>
      </c>
      <c r="E15" s="4">
        <f>D15*E2</f>
        <v>2880</v>
      </c>
      <c r="F15" s="4"/>
      <c r="G15" s="71">
        <v>3000</v>
      </c>
      <c r="H15" s="17"/>
      <c r="I15" s="17"/>
      <c r="J15" s="17"/>
      <c r="K15" s="47"/>
      <c r="L15" s="44"/>
    </row>
    <row r="16" spans="1:12" x14ac:dyDescent="0.25">
      <c r="A16" s="24"/>
      <c r="B16" s="2"/>
      <c r="C16" s="3" t="s">
        <v>39</v>
      </c>
      <c r="D16" s="4"/>
      <c r="E16" s="4"/>
      <c r="F16" s="4"/>
      <c r="G16" s="4">
        <f>SUM(G12:G15)</f>
        <v>27600</v>
      </c>
      <c r="H16" s="17"/>
      <c r="I16" s="14">
        <f>G16*0.1</f>
        <v>2760</v>
      </c>
      <c r="J16" s="71"/>
      <c r="K16" s="47"/>
      <c r="L16" s="44">
        <v>2</v>
      </c>
    </row>
    <row r="17" spans="1:12" x14ac:dyDescent="0.25">
      <c r="A17" s="24"/>
      <c r="B17" s="2">
        <v>6</v>
      </c>
      <c r="C17" s="2" t="s">
        <v>7</v>
      </c>
      <c r="D17" s="4">
        <v>8</v>
      </c>
      <c r="E17" s="4">
        <f>D17*E2</f>
        <v>1920</v>
      </c>
      <c r="F17" s="4"/>
      <c r="G17" s="71">
        <v>2100</v>
      </c>
      <c r="H17" s="17"/>
      <c r="I17" s="14">
        <f>G17*0.1</f>
        <v>210</v>
      </c>
      <c r="J17" s="17"/>
      <c r="K17" s="47"/>
      <c r="L17" s="44" t="s">
        <v>72</v>
      </c>
    </row>
    <row r="18" spans="1:12" ht="15.75" thickBot="1" x14ac:dyDescent="0.3">
      <c r="A18" s="25"/>
      <c r="B18" s="33"/>
      <c r="C18" s="26" t="s">
        <v>40</v>
      </c>
      <c r="D18" s="27">
        <f>SUM(D8:D17)</f>
        <v>260</v>
      </c>
      <c r="E18" s="28">
        <f>D18*E2</f>
        <v>62400</v>
      </c>
      <c r="F18" s="27"/>
      <c r="G18" s="29">
        <f>SUM(G10:G17)-G16</f>
        <v>59700</v>
      </c>
      <c r="H18" s="27">
        <f>SMALL(E18:G18,1)</f>
        <v>59700</v>
      </c>
      <c r="I18" s="29">
        <f>H18*0.1</f>
        <v>5970</v>
      </c>
      <c r="J18" s="29">
        <f>J8+J16</f>
        <v>23625</v>
      </c>
      <c r="K18" s="49">
        <f>H18-I18-J18</f>
        <v>30105</v>
      </c>
      <c r="L18" s="44"/>
    </row>
    <row r="19" spans="1:12" x14ac:dyDescent="0.25">
      <c r="A19" s="36" t="s">
        <v>22</v>
      </c>
      <c r="B19" s="22"/>
      <c r="C19" s="22"/>
      <c r="D19" s="31"/>
      <c r="E19" s="31"/>
      <c r="F19" s="32"/>
      <c r="G19" s="31"/>
      <c r="H19" s="31"/>
      <c r="I19" s="37"/>
      <c r="J19" s="32"/>
      <c r="K19" s="23"/>
      <c r="L19" s="44"/>
    </row>
    <row r="20" spans="1:12" x14ac:dyDescent="0.25">
      <c r="A20" s="24" t="s">
        <v>25</v>
      </c>
      <c r="B20" s="2">
        <v>8</v>
      </c>
      <c r="C20" s="2" t="s">
        <v>0</v>
      </c>
      <c r="D20" s="4">
        <v>150</v>
      </c>
      <c r="E20" s="4">
        <f>D20*E2</f>
        <v>36000</v>
      </c>
      <c r="F20" s="6"/>
      <c r="G20" s="71">
        <v>36000</v>
      </c>
      <c r="H20" s="12"/>
      <c r="I20" s="12"/>
      <c r="J20" s="11"/>
      <c r="K20" s="47"/>
      <c r="L20" s="44"/>
    </row>
    <row r="21" spans="1:12" x14ac:dyDescent="0.25">
      <c r="A21" s="24"/>
      <c r="B21" s="2">
        <v>9</v>
      </c>
      <c r="C21" s="2" t="s">
        <v>1</v>
      </c>
      <c r="D21" s="4">
        <v>150</v>
      </c>
      <c r="E21" s="4">
        <f>D21*E2</f>
        <v>36000</v>
      </c>
      <c r="F21" s="6"/>
      <c r="G21" s="71">
        <v>36000</v>
      </c>
      <c r="H21" s="12"/>
      <c r="I21" s="12"/>
      <c r="J21" s="11"/>
      <c r="K21" s="47"/>
      <c r="L21" s="44"/>
    </row>
    <row r="22" spans="1:12" x14ac:dyDescent="0.25">
      <c r="A22" s="24"/>
      <c r="B22" s="2">
        <v>10</v>
      </c>
      <c r="C22" s="2" t="s">
        <v>2</v>
      </c>
      <c r="D22" s="4">
        <v>125</v>
      </c>
      <c r="E22" s="4">
        <f>D22*E2</f>
        <v>30000</v>
      </c>
      <c r="F22" s="6"/>
      <c r="G22" s="71">
        <v>29500</v>
      </c>
      <c r="H22" s="12"/>
      <c r="I22" s="12"/>
      <c r="J22" s="11"/>
      <c r="K22" s="47"/>
      <c r="L22" s="44"/>
    </row>
    <row r="23" spans="1:12" ht="15.75" thickBot="1" x14ac:dyDescent="0.3">
      <c r="A23" s="25"/>
      <c r="B23" s="33"/>
      <c r="C23" s="26" t="s">
        <v>41</v>
      </c>
      <c r="D23" s="27">
        <f>SUM(D20:D22)</f>
        <v>425</v>
      </c>
      <c r="E23" s="28">
        <f>SUM(E20:E22)</f>
        <v>102000</v>
      </c>
      <c r="F23" s="34"/>
      <c r="G23" s="29">
        <f>SUM(G20:G22)</f>
        <v>101500</v>
      </c>
      <c r="H23" s="27">
        <f t="shared" ref="H23:H28" si="0">SMALL(E23:G23,1)</f>
        <v>101500</v>
      </c>
      <c r="I23" s="29">
        <f t="shared" ref="I23:I28" si="1">H23*0.1</f>
        <v>10150</v>
      </c>
      <c r="J23" s="35"/>
      <c r="K23" s="50">
        <f>H23-I23</f>
        <v>91350</v>
      </c>
      <c r="L23" s="44">
        <v>4</v>
      </c>
    </row>
    <row r="24" spans="1:12" x14ac:dyDescent="0.25">
      <c r="A24" s="36" t="s">
        <v>23</v>
      </c>
      <c r="B24" s="22"/>
      <c r="C24" s="22"/>
      <c r="D24" s="22"/>
      <c r="E24" s="31"/>
      <c r="F24" s="32"/>
      <c r="G24" s="37"/>
      <c r="H24" s="31"/>
      <c r="I24" s="37"/>
      <c r="J24" s="31"/>
      <c r="K24" s="51"/>
      <c r="L24" s="44"/>
    </row>
    <row r="25" spans="1:12" x14ac:dyDescent="0.25">
      <c r="A25" s="24" t="s">
        <v>24</v>
      </c>
      <c r="B25" s="2">
        <v>11</v>
      </c>
      <c r="C25" s="2" t="s">
        <v>51</v>
      </c>
      <c r="D25" s="4">
        <v>20</v>
      </c>
      <c r="E25" s="4">
        <f>D25*E2</f>
        <v>4800</v>
      </c>
      <c r="F25" s="6"/>
      <c r="G25" s="71">
        <v>5100</v>
      </c>
      <c r="H25" s="12"/>
      <c r="I25" s="12"/>
      <c r="J25" s="71"/>
      <c r="K25" s="47"/>
      <c r="L25" s="44" t="s">
        <v>75</v>
      </c>
    </row>
    <row r="26" spans="1:12" x14ac:dyDescent="0.25">
      <c r="A26" s="24"/>
      <c r="B26" s="2">
        <v>12</v>
      </c>
      <c r="C26" s="2" t="s">
        <v>50</v>
      </c>
      <c r="D26" s="4">
        <v>30</v>
      </c>
      <c r="E26" s="4">
        <f>D26*E2</f>
        <v>7200</v>
      </c>
      <c r="F26" s="6"/>
      <c r="G26" s="71">
        <v>7000</v>
      </c>
      <c r="H26" s="12"/>
      <c r="I26" s="12"/>
      <c r="J26" s="71"/>
      <c r="K26" s="47"/>
      <c r="L26" s="44" t="s">
        <v>75</v>
      </c>
    </row>
    <row r="27" spans="1:12" x14ac:dyDescent="0.25">
      <c r="A27" s="24"/>
      <c r="B27" s="2">
        <v>13</v>
      </c>
      <c r="C27" s="2" t="s">
        <v>5</v>
      </c>
      <c r="D27" s="4">
        <v>2</v>
      </c>
      <c r="E27" s="4">
        <f>D27*E2</f>
        <v>480</v>
      </c>
      <c r="F27" s="6"/>
      <c r="G27" s="71">
        <v>500</v>
      </c>
      <c r="H27" s="12"/>
      <c r="I27" s="12"/>
      <c r="J27" s="11"/>
      <c r="K27" s="47"/>
      <c r="L27" s="44"/>
    </row>
    <row r="28" spans="1:12" ht="15.75" thickBot="1" x14ac:dyDescent="0.3">
      <c r="A28" s="25"/>
      <c r="B28" s="33"/>
      <c r="C28" s="26" t="s">
        <v>42</v>
      </c>
      <c r="D28" s="27">
        <f>SUM(D25:D27)</f>
        <v>52</v>
      </c>
      <c r="E28" s="28">
        <f>SUM(E25:E27)</f>
        <v>12480</v>
      </c>
      <c r="F28" s="27"/>
      <c r="G28" s="29">
        <f>SUM(G25:G27)</f>
        <v>12600</v>
      </c>
      <c r="H28" s="27">
        <f t="shared" si="0"/>
        <v>12480</v>
      </c>
      <c r="I28" s="29">
        <f t="shared" si="1"/>
        <v>1248</v>
      </c>
      <c r="J28" s="4">
        <f>SUM(J25:J27)</f>
        <v>0</v>
      </c>
      <c r="K28" s="50">
        <f>H28-I28-J28</f>
        <v>11232</v>
      </c>
      <c r="L28" s="44">
        <v>4</v>
      </c>
    </row>
    <row r="29" spans="1:12" x14ac:dyDescent="0.25">
      <c r="A29" s="52"/>
      <c r="B29" s="53"/>
      <c r="C29" s="22"/>
      <c r="D29" s="22"/>
      <c r="E29" s="31"/>
      <c r="F29" s="31"/>
      <c r="G29" s="37"/>
      <c r="H29" s="37"/>
      <c r="I29" s="22"/>
      <c r="J29" s="31"/>
      <c r="K29" s="51"/>
      <c r="L29" s="44"/>
    </row>
    <row r="30" spans="1:12" ht="15.75" thickBot="1" x14ac:dyDescent="0.3">
      <c r="A30" s="54" t="s">
        <v>35</v>
      </c>
      <c r="B30" s="55"/>
      <c r="C30" s="33" t="s">
        <v>35</v>
      </c>
      <c r="D30" s="27">
        <f>D23+D18+D28</f>
        <v>737</v>
      </c>
      <c r="E30" s="27">
        <f>E18+E23+E28</f>
        <v>176880</v>
      </c>
      <c r="F30" s="27"/>
      <c r="G30" s="91">
        <f t="shared" ref="G30:K30" si="2">G18+G23+G28</f>
        <v>173800</v>
      </c>
      <c r="H30" s="27">
        <f t="shared" si="2"/>
        <v>173680</v>
      </c>
      <c r="I30" s="27">
        <f t="shared" si="2"/>
        <v>17368</v>
      </c>
      <c r="J30" s="29">
        <f>J18+J28</f>
        <v>23625</v>
      </c>
      <c r="K30" s="27">
        <f t="shared" si="2"/>
        <v>132687</v>
      </c>
      <c r="L30" s="44" t="s">
        <v>19</v>
      </c>
    </row>
    <row r="31" spans="1:12" x14ac:dyDescent="0.25">
      <c r="A31" s="7"/>
      <c r="B31" s="7"/>
      <c r="C31" s="8"/>
      <c r="D31" s="9"/>
      <c r="E31" s="9"/>
      <c r="F31" s="9"/>
      <c r="G31" s="9"/>
      <c r="H31" s="9"/>
      <c r="I31" s="9"/>
      <c r="J31" s="9"/>
      <c r="K31" s="9"/>
      <c r="L31" s="42"/>
    </row>
    <row r="32" spans="1:12" x14ac:dyDescent="0.25">
      <c r="A32" s="41" t="s">
        <v>17</v>
      </c>
      <c r="B32" s="7"/>
      <c r="C32" s="8" t="s">
        <v>44</v>
      </c>
      <c r="D32" s="9"/>
      <c r="E32" s="9"/>
      <c r="F32" s="9"/>
      <c r="G32" s="9"/>
      <c r="H32" s="9"/>
      <c r="I32" s="1"/>
      <c r="J32" s="9">
        <f>E2*200</f>
        <v>48000</v>
      </c>
      <c r="K32" s="9"/>
      <c r="L32" s="1"/>
    </row>
    <row r="33" spans="1:12" x14ac:dyDescent="0.25">
      <c r="A33" s="41"/>
      <c r="B33" s="7"/>
      <c r="C33" s="8"/>
      <c r="D33" s="9"/>
      <c r="E33" s="9"/>
      <c r="F33" s="9"/>
      <c r="G33" s="9"/>
      <c r="H33" s="9"/>
      <c r="I33" s="1"/>
      <c r="J33" s="9"/>
      <c r="K33" s="9"/>
      <c r="L33" s="1"/>
    </row>
    <row r="34" spans="1:12" x14ac:dyDescent="0.25">
      <c r="A34" s="41"/>
      <c r="B34" s="7"/>
      <c r="C34" s="8"/>
      <c r="D34" s="9"/>
      <c r="E34" s="9"/>
      <c r="F34" s="9"/>
      <c r="G34" s="9"/>
      <c r="H34" s="9"/>
      <c r="I34" s="1"/>
      <c r="J34" s="9"/>
      <c r="K34" s="9"/>
      <c r="L34" s="1"/>
    </row>
    <row r="35" spans="1:12" ht="18" x14ac:dyDescent="0.25">
      <c r="A35" s="83" t="s">
        <v>64</v>
      </c>
      <c r="B35" s="7"/>
      <c r="C35" s="8"/>
      <c r="D35" s="9"/>
      <c r="E35" s="9"/>
      <c r="F35" s="9"/>
      <c r="G35" s="9"/>
      <c r="H35" s="9"/>
      <c r="I35" s="1"/>
      <c r="J35" s="9"/>
      <c r="K35" s="9"/>
      <c r="L35" s="1"/>
    </row>
    <row r="36" spans="1:12" x14ac:dyDescent="0.25">
      <c r="A36" s="41"/>
      <c r="B36" s="7"/>
      <c r="C36" s="8"/>
      <c r="D36" s="9"/>
      <c r="E36" s="9"/>
      <c r="F36" s="9"/>
      <c r="G36" s="9"/>
      <c r="H36" s="9"/>
      <c r="I36" s="1"/>
      <c r="J36" s="9"/>
      <c r="K36" s="9"/>
      <c r="L36" s="1"/>
    </row>
    <row r="37" spans="1:12" s="79" customFormat="1" ht="29.25" x14ac:dyDescent="0.25">
      <c r="A37" s="74" t="s">
        <v>74</v>
      </c>
      <c r="B37" s="75"/>
      <c r="C37" s="74" t="s">
        <v>73</v>
      </c>
      <c r="D37" s="76"/>
      <c r="E37" s="74" t="s">
        <v>68</v>
      </c>
      <c r="F37" s="80"/>
      <c r="G37" s="76" t="s">
        <v>32</v>
      </c>
      <c r="H37" s="76" t="s">
        <v>69</v>
      </c>
      <c r="I37" s="76" t="s">
        <v>6</v>
      </c>
      <c r="J37" s="77"/>
      <c r="K37" s="77"/>
      <c r="L37" s="78"/>
    </row>
    <row r="38" spans="1:12" x14ac:dyDescent="0.25">
      <c r="A38" s="2" t="s">
        <v>65</v>
      </c>
      <c r="B38" s="73"/>
      <c r="C38" s="4">
        <f>H18</f>
        <v>59700</v>
      </c>
      <c r="D38" s="4"/>
      <c r="E38" s="71"/>
      <c r="F38" s="4"/>
      <c r="G38" s="71"/>
      <c r="H38" s="71"/>
      <c r="I38" s="4"/>
      <c r="J38" s="9"/>
      <c r="K38" s="9"/>
      <c r="L38" s="1"/>
    </row>
    <row r="39" spans="1:12" x14ac:dyDescent="0.25">
      <c r="A39" s="2" t="s">
        <v>66</v>
      </c>
      <c r="B39" s="73"/>
      <c r="C39" s="4">
        <f>H23</f>
        <v>101500</v>
      </c>
      <c r="D39" s="4"/>
      <c r="E39" s="71"/>
      <c r="F39" s="4"/>
      <c r="G39" s="12"/>
      <c r="H39" s="71"/>
      <c r="I39" s="4"/>
      <c r="J39" s="9"/>
      <c r="K39" s="9"/>
      <c r="L39" s="1"/>
    </row>
    <row r="40" spans="1:12" x14ac:dyDescent="0.25">
      <c r="A40" s="2" t="s">
        <v>67</v>
      </c>
      <c r="B40" s="73"/>
      <c r="C40" s="4">
        <f>H28</f>
        <v>12480</v>
      </c>
      <c r="D40" s="4"/>
      <c r="E40" s="71"/>
      <c r="F40" s="4"/>
      <c r="G40" s="71"/>
      <c r="H40" s="71"/>
      <c r="I40" s="4"/>
      <c r="J40" s="9"/>
      <c r="K40" s="9"/>
      <c r="L40" s="1"/>
    </row>
    <row r="41" spans="1:12" s="1" customFormat="1" x14ac:dyDescent="0.25">
      <c r="A41" s="2" t="s">
        <v>70</v>
      </c>
      <c r="B41" s="73"/>
      <c r="C41" s="95">
        <f>G28-H28</f>
        <v>120</v>
      </c>
      <c r="D41" s="4"/>
      <c r="E41" s="11"/>
      <c r="F41" s="4"/>
      <c r="G41" s="17"/>
      <c r="H41" s="71"/>
      <c r="I41" s="4"/>
      <c r="J41" s="9"/>
      <c r="K41" s="9"/>
    </row>
    <row r="42" spans="1:12" x14ac:dyDescent="0.25">
      <c r="A42" s="2" t="s">
        <v>6</v>
      </c>
      <c r="B42" s="73"/>
      <c r="C42" s="93">
        <f>SUM(C38:C41)</f>
        <v>173800</v>
      </c>
      <c r="D42" s="4"/>
      <c r="E42" s="81">
        <f>SUM(E38:E41)</f>
        <v>0</v>
      </c>
      <c r="F42" s="14"/>
      <c r="G42" s="14">
        <f t="shared" ref="G42:I42" si="3">SUM(G38:G41)</f>
        <v>0</v>
      </c>
      <c r="H42" s="14">
        <f t="shared" si="3"/>
        <v>0</v>
      </c>
      <c r="I42" s="92">
        <f t="shared" si="3"/>
        <v>0</v>
      </c>
      <c r="J42" s="9"/>
      <c r="K42" s="9"/>
      <c r="L42" s="1"/>
    </row>
    <row r="43" spans="1:12" x14ac:dyDescent="0.25">
      <c r="A43" s="41"/>
      <c r="B43" s="7"/>
      <c r="C43" s="8"/>
      <c r="D43" s="9"/>
      <c r="E43" s="9"/>
      <c r="F43" s="9"/>
      <c r="G43" s="9"/>
      <c r="H43" s="9"/>
      <c r="I43" s="1"/>
      <c r="J43" s="9"/>
      <c r="K43" s="9"/>
      <c r="L43" s="1"/>
    </row>
    <row r="44" spans="1:12" x14ac:dyDescent="0.25">
      <c r="A44" s="41"/>
      <c r="B44" s="7"/>
      <c r="C44" s="8"/>
      <c r="D44" s="9"/>
      <c r="E44" s="9"/>
      <c r="F44" s="9"/>
      <c r="G44" s="9"/>
      <c r="H44" s="9"/>
      <c r="I44" s="1"/>
      <c r="J44" s="9"/>
      <c r="K44" s="9"/>
      <c r="L44" s="1"/>
    </row>
    <row r="45" spans="1:12" x14ac:dyDescent="0.25">
      <c r="A45" s="41"/>
      <c r="B45" s="7"/>
      <c r="C45" s="8"/>
      <c r="D45" s="9"/>
      <c r="E45" s="9"/>
      <c r="F45" s="9"/>
      <c r="G45" s="9"/>
      <c r="H45" s="9"/>
      <c r="I45" s="1"/>
      <c r="J45" s="9"/>
      <c r="K45" s="9"/>
      <c r="L45" s="1"/>
    </row>
    <row r="46" spans="1:12" x14ac:dyDescent="0.25">
      <c r="A46" s="41"/>
      <c r="B46" s="7"/>
      <c r="C46" s="8"/>
      <c r="D46" s="9"/>
      <c r="E46" s="9"/>
      <c r="F46" s="9"/>
      <c r="G46" s="9"/>
      <c r="H46" s="9"/>
      <c r="I46" s="1"/>
      <c r="J46" s="9"/>
      <c r="K46" s="9"/>
      <c r="L46" s="1"/>
    </row>
    <row r="47" spans="1:12" x14ac:dyDescent="0.25">
      <c r="A47" s="41"/>
      <c r="B47" s="7"/>
      <c r="C47" s="8"/>
      <c r="D47" s="9"/>
      <c r="E47" s="9"/>
      <c r="F47" s="9"/>
      <c r="G47" s="9"/>
      <c r="H47" s="94" t="s">
        <v>78</v>
      </c>
      <c r="I47" s="1" t="s">
        <v>77</v>
      </c>
      <c r="J47" s="9"/>
      <c r="K47" s="9"/>
      <c r="L47" s="1"/>
    </row>
    <row r="48" spans="1:12" x14ac:dyDescent="0.25">
      <c r="A48" s="41"/>
      <c r="B48" s="7"/>
      <c r="C48" s="8"/>
      <c r="D48" s="9"/>
      <c r="E48" s="9"/>
      <c r="F48" s="9"/>
      <c r="G48" s="9"/>
      <c r="H48" s="9"/>
      <c r="I48" s="1"/>
      <c r="J48" s="9"/>
      <c r="K48" s="9"/>
      <c r="L48" s="1"/>
    </row>
    <row r="49" spans="1:12" ht="18" x14ac:dyDescent="0.25">
      <c r="A49" s="83" t="s">
        <v>76</v>
      </c>
      <c r="B49" s="7"/>
      <c r="C49" s="8"/>
      <c r="D49" s="9"/>
      <c r="E49" s="9"/>
      <c r="F49" s="9"/>
      <c r="G49" s="9"/>
      <c r="H49" s="9"/>
      <c r="I49" s="1"/>
      <c r="J49" s="9"/>
      <c r="K49" s="9"/>
      <c r="L49" s="1"/>
    </row>
    <row r="50" spans="1:12" x14ac:dyDescent="0.25">
      <c r="A50" s="7"/>
      <c r="B50" s="15"/>
      <c r="C50" s="8"/>
      <c r="D50" s="9"/>
      <c r="E50" s="9"/>
      <c r="F50" s="9"/>
      <c r="G50" s="9"/>
      <c r="H50" s="9"/>
      <c r="I50" s="1"/>
      <c r="J50" s="9"/>
      <c r="K50" s="9"/>
      <c r="L50" s="1"/>
    </row>
    <row r="51" spans="1:12" x14ac:dyDescent="0.25">
      <c r="A51" s="8"/>
      <c r="B51" s="8"/>
      <c r="D51" s="8"/>
      <c r="E51" s="8"/>
      <c r="F51" s="70"/>
      <c r="G51" s="96" t="s">
        <v>58</v>
      </c>
      <c r="H51" s="96"/>
      <c r="I51" s="1"/>
      <c r="J51" s="1"/>
      <c r="K51" s="1"/>
    </row>
    <row r="52" spans="1:12" x14ac:dyDescent="0.25">
      <c r="A52" s="8"/>
      <c r="B52" s="8"/>
      <c r="C52" s="7"/>
      <c r="D52" s="8"/>
      <c r="E52" s="68" t="s">
        <v>54</v>
      </c>
      <c r="F52" s="64"/>
      <c r="G52" s="44" t="s">
        <v>55</v>
      </c>
      <c r="H52" s="10" t="s">
        <v>56</v>
      </c>
      <c r="I52" s="1"/>
      <c r="J52" s="1"/>
      <c r="K52" s="1"/>
    </row>
    <row r="53" spans="1:12" x14ac:dyDescent="0.25">
      <c r="A53" s="40" t="s">
        <v>33</v>
      </c>
      <c r="B53" s="65">
        <v>1</v>
      </c>
      <c r="C53" s="2" t="s">
        <v>45</v>
      </c>
      <c r="D53" s="2"/>
      <c r="E53" s="13">
        <f>G8</f>
        <v>26250</v>
      </c>
      <c r="F53" s="69"/>
      <c r="G53" s="71">
        <f>E53/3</f>
        <v>8750</v>
      </c>
      <c r="H53" s="71">
        <f>G53*2</f>
        <v>17500</v>
      </c>
      <c r="J53" s="60" t="s">
        <v>52</v>
      </c>
      <c r="K53" s="61"/>
    </row>
    <row r="54" spans="1:12" x14ac:dyDescent="0.25">
      <c r="A54" s="66"/>
      <c r="B54" s="65">
        <v>2</v>
      </c>
      <c r="C54" s="2" t="s">
        <v>46</v>
      </c>
      <c r="D54" s="2"/>
      <c r="E54" s="4">
        <f>G16</f>
        <v>27600</v>
      </c>
      <c r="F54" s="6"/>
      <c r="G54" s="71">
        <f t="shared" ref="G54:G61" si="4">E54/3</f>
        <v>9200</v>
      </c>
      <c r="H54" s="71">
        <f t="shared" ref="H54:H62" si="5">G54*2</f>
        <v>18400</v>
      </c>
      <c r="J54" s="62" t="s">
        <v>53</v>
      </c>
      <c r="K54" s="63">
        <f>E59/E2</f>
        <v>0</v>
      </c>
    </row>
    <row r="55" spans="1:12" x14ac:dyDescent="0.25">
      <c r="A55" s="66"/>
      <c r="B55" s="65">
        <v>3</v>
      </c>
      <c r="C55" s="2" t="s">
        <v>47</v>
      </c>
      <c r="D55" s="2"/>
      <c r="E55" s="71"/>
      <c r="F55" s="6"/>
      <c r="G55" s="71">
        <f>E55/3</f>
        <v>0</v>
      </c>
      <c r="H55" s="71">
        <f>G55*2</f>
        <v>0</v>
      </c>
      <c r="I55" s="1"/>
      <c r="J55" s="1"/>
      <c r="K55" s="1"/>
    </row>
    <row r="56" spans="1:12" x14ac:dyDescent="0.25">
      <c r="A56" s="66"/>
      <c r="B56" s="65">
        <v>4</v>
      </c>
      <c r="C56" s="2" t="s">
        <v>48</v>
      </c>
      <c r="D56" s="2"/>
      <c r="E56" s="71"/>
      <c r="F56" s="6"/>
      <c r="G56" s="71">
        <f t="shared" si="4"/>
        <v>0</v>
      </c>
      <c r="H56" s="71">
        <f t="shared" si="5"/>
        <v>0</v>
      </c>
      <c r="I56" s="1"/>
      <c r="J56" s="1"/>
      <c r="K56" s="1"/>
    </row>
    <row r="57" spans="1:12" x14ac:dyDescent="0.25">
      <c r="A57" s="66"/>
      <c r="B57" s="65"/>
      <c r="C57" s="2" t="s">
        <v>49</v>
      </c>
      <c r="D57" s="2"/>
      <c r="E57" s="92">
        <f>SUM(E53:E56)</f>
        <v>53850</v>
      </c>
      <c r="F57" s="6"/>
      <c r="G57" s="4">
        <f t="shared" si="4"/>
        <v>17950</v>
      </c>
      <c r="H57" s="4">
        <f t="shared" si="5"/>
        <v>35900</v>
      </c>
      <c r="I57" s="1"/>
      <c r="J57" s="1"/>
      <c r="K57" s="1"/>
    </row>
    <row r="58" spans="1:12" x14ac:dyDescent="0.25">
      <c r="A58" s="19"/>
      <c r="B58" s="65"/>
      <c r="C58" s="2"/>
      <c r="D58" s="2"/>
      <c r="E58" s="4"/>
      <c r="F58" s="6"/>
      <c r="G58" s="4"/>
      <c r="H58" s="4"/>
      <c r="I58" s="1"/>
      <c r="J58" s="1"/>
      <c r="K58" s="5"/>
    </row>
    <row r="59" spans="1:12" x14ac:dyDescent="0.25">
      <c r="A59" s="40" t="s">
        <v>34</v>
      </c>
      <c r="B59" s="65" t="s">
        <v>43</v>
      </c>
      <c r="C59" s="2" t="s">
        <v>36</v>
      </c>
      <c r="D59" s="2"/>
      <c r="E59" s="4">
        <f>H42</f>
        <v>0</v>
      </c>
      <c r="F59" s="6"/>
      <c r="G59" s="71">
        <f t="shared" si="4"/>
        <v>0</v>
      </c>
      <c r="H59" s="71">
        <f t="shared" si="5"/>
        <v>0</v>
      </c>
      <c r="I59" s="1"/>
      <c r="J59" s="1"/>
      <c r="K59" s="1"/>
    </row>
    <row r="60" spans="1:12" x14ac:dyDescent="0.25">
      <c r="A60" s="66"/>
      <c r="B60" s="65" t="s">
        <v>29</v>
      </c>
      <c r="C60" s="2" t="s">
        <v>30</v>
      </c>
      <c r="D60" s="2"/>
      <c r="E60" s="4">
        <f>E42</f>
        <v>0</v>
      </c>
      <c r="F60" s="6"/>
      <c r="G60" s="71">
        <f t="shared" si="4"/>
        <v>0</v>
      </c>
      <c r="H60" s="71">
        <f t="shared" si="5"/>
        <v>0</v>
      </c>
      <c r="I60" s="1"/>
      <c r="J60" s="1"/>
      <c r="K60" s="1"/>
    </row>
    <row r="61" spans="1:12" x14ac:dyDescent="0.25">
      <c r="A61" s="66"/>
      <c r="B61" s="65" t="s">
        <v>31</v>
      </c>
      <c r="C61" s="2" t="s">
        <v>32</v>
      </c>
      <c r="D61" s="2"/>
      <c r="E61" s="4">
        <f>G42</f>
        <v>0</v>
      </c>
      <c r="F61" s="6"/>
      <c r="G61" s="71">
        <f t="shared" si="4"/>
        <v>0</v>
      </c>
      <c r="H61" s="71">
        <f t="shared" si="5"/>
        <v>0</v>
      </c>
      <c r="I61" s="1"/>
      <c r="J61" s="1"/>
      <c r="K61" s="1"/>
    </row>
    <row r="62" spans="1:12" x14ac:dyDescent="0.25">
      <c r="A62" s="19"/>
      <c r="B62" s="65"/>
      <c r="C62" s="2" t="s">
        <v>57</v>
      </c>
      <c r="D62" s="2"/>
      <c r="E62" s="92">
        <f>SUM(E59:E61)</f>
        <v>0</v>
      </c>
      <c r="F62" s="6"/>
      <c r="G62" s="71">
        <f t="shared" ref="G62" si="6">E62/3</f>
        <v>0</v>
      </c>
      <c r="H62" s="71">
        <f t="shared" si="5"/>
        <v>0</v>
      </c>
      <c r="I62" s="1"/>
      <c r="J62" s="1"/>
      <c r="K62" s="1"/>
    </row>
    <row r="63" spans="1:12" x14ac:dyDescent="0.25">
      <c r="B63" s="38"/>
      <c r="I63" s="1"/>
      <c r="J63" s="1"/>
      <c r="K63" s="1"/>
    </row>
  </sheetData>
  <sheetProtection password="CA5F" sheet="1" objects="1" scenarios="1"/>
  <mergeCells count="2">
    <mergeCell ref="G51:H51"/>
    <mergeCell ref="C2:D2"/>
  </mergeCells>
  <printOptions horizontalCentered="1"/>
  <pageMargins left="0.59055118110236227" right="0.59055118110236227" top="0.78740157480314965" bottom="0.31496062992125984" header="0.31496062992125984" footer="0.31496062992125984"/>
  <pageSetup paperSize="9" orientation="landscape"/>
  <headerFooter>
    <oddHeader>&amp;LTräger: &amp;C Antrag auf Förderung aus Landesmitteln&amp;RFÖJ Sachsen 2015 / 16</oddHeader>
  </headerFooter>
  <ignoredErrors>
    <ignoredError sqref="B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</vt:lpstr>
    </vt:vector>
  </TitlesOfParts>
  <Company>SMS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BeyerF</dc:creator>
  <cp:lastModifiedBy>Winkler, Katja</cp:lastModifiedBy>
  <cp:lastPrinted>2015-04-15T11:57:03Z</cp:lastPrinted>
  <dcterms:created xsi:type="dcterms:W3CDTF">2013-07-29T08:41:55Z</dcterms:created>
  <dcterms:modified xsi:type="dcterms:W3CDTF">2015-04-27T12:25:01Z</dcterms:modified>
</cp:coreProperties>
</file>