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DieseArbeitsmappe" defaultThemeVersion="124226"/>
  <mc:AlternateContent xmlns:mc="http://schemas.openxmlformats.org/markup-compatibility/2006">
    <mc:Choice Requires="x15">
      <x15ac:absPath xmlns:x15ac="http://schemas.microsoft.com/office/spreadsheetml/2010/11/ac" url="D:\MS_Excel\VD_aktuell\_mitFußzeile\"/>
    </mc:Choice>
  </mc:AlternateContent>
  <xr:revisionPtr revIDLastSave="0" documentId="8_{37189612-A812-4D0E-8604-3477E1263452}" xr6:coauthVersionLast="47" xr6:coauthVersionMax="47" xr10:uidLastSave="{00000000-0000-0000-0000-000000000000}"/>
  <workbookProtection workbookAlgorithmName="SHA-512" workbookHashValue="UfdNPALFzHuPtOwEDHSqVaLtk9YKPFrzunT/40I8OL9YOrNxiktAHsV8oaEIlbo6JKEv/QlR6u8BLaXVIbuZpQ==" workbookSaltValue="vsXCW40Ji8Vy6TY/x3FG2w==" workbookSpinCount="100000" lockStructure="1"/>
  <bookViews>
    <workbookView xWindow="1560" yWindow="30" windowWidth="14400" windowHeight="10080" xr2:uid="{00000000-000D-0000-FFFF-FFFF00000000}"/>
  </bookViews>
  <sheets>
    <sheet name="Deckblatt" sheetId="5" r:id="rId1"/>
    <sheet name="Ausfüllhinweise" sheetId="6" r:id="rId2"/>
    <sheet name="Abgeschlossene Verträge" sheetId="1" r:id="rId3"/>
    <sheet name="Angaben EU-Oberschwelle (1)" sheetId="7" r:id="rId4"/>
    <sheet name="Wirtschaftlich Berechtigter (2)" sheetId="9" r:id="rId5"/>
    <sheet name="Unterauftrag (3)" sheetId="8" r:id="rId6"/>
    <sheet name="Erklärungen" sheetId="4" r:id="rId7"/>
    <sheet name="Prüfprotokoll" sheetId="12" state="hidden" r:id="rId8"/>
    <sheet name="Ergebnis Prüfung" sheetId="13" state="hidden" r:id="rId9"/>
  </sheets>
  <definedNames>
    <definedName name="_FilterDatabase" localSheetId="2" hidden="1">'Abgeschlossene Verträge'!$C$5:$K$5</definedName>
    <definedName name="_FilterDatabase" localSheetId="3" hidden="1">'Angaben EU-Oberschwelle (1)'!$B$5:$J$5</definedName>
    <definedName name="dr" localSheetId="0">Deckblatt!$B$1:$R$59</definedName>
    <definedName name="dr" localSheetId="6">Erklärungen!$A$1:$R$69</definedName>
    <definedName name="_xlnm.Print_Area" localSheetId="1">Ausfüllhinweise!$A$1:$R$52</definedName>
    <definedName name="_xlnm.Print_Area" localSheetId="0">Deckblatt!$A$1:$S$59</definedName>
    <definedName name="_xlnm.Print_Area" localSheetId="6">Erklärungen!$A$1:$S$70</definedName>
    <definedName name="Print_Area" localSheetId="2">'Abgeschlossene Verträge'!$B$2:$K$66</definedName>
    <definedName name="Print_Area" localSheetId="1">Ausfüllhinweise!$A$1:$S$52</definedName>
    <definedName name="Print_Area" localSheetId="0">Deckblatt!$A$1:$S$59</definedName>
    <definedName name="Print_Area" localSheetId="6">Erklärungen!$A$1:$S$69</definedName>
    <definedName name="Print_Area" localSheetId="4">'Wirtschaftlich Berechtigter (2)'!$A$1:$K$68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2" l="1"/>
  <c r="B47" i="12"/>
  <c r="B42" i="12"/>
  <c r="B39" i="12"/>
  <c r="C42" i="12" s="1"/>
  <c r="B36" i="12"/>
  <c r="B34" i="12"/>
  <c r="C36" i="12" s="1"/>
  <c r="B49" i="12"/>
  <c r="B24" i="12"/>
  <c r="C2" i="12" l="1"/>
  <c r="B54" i="12"/>
  <c r="B29" i="12"/>
  <c r="B27" i="12"/>
  <c r="B22" i="12"/>
  <c r="B17" i="12"/>
  <c r="B15" i="12"/>
  <c r="B10" i="12"/>
  <c r="B12" i="12"/>
  <c r="C12" i="12" l="1"/>
  <c r="C54" i="12"/>
  <c r="C49" i="12"/>
  <c r="C29" i="12"/>
  <c r="C24" i="12"/>
  <c r="C17" i="12"/>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 i="8"/>
  <c r="C7" i="8"/>
  <c r="B6" i="8" l="1"/>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7" i="8"/>
  <c r="B8" i="9"/>
  <c r="B40" i="9"/>
  <c r="B39" i="9"/>
  <c r="B67" i="9"/>
  <c r="B66" i="9"/>
  <c r="B65" i="9"/>
  <c r="B64" i="9"/>
  <c r="B63" i="9"/>
  <c r="B62" i="9"/>
  <c r="B61" i="9"/>
  <c r="B60" i="9"/>
  <c r="B59" i="9"/>
  <c r="B58" i="9"/>
  <c r="B57" i="9"/>
  <c r="B56" i="9"/>
  <c r="B55" i="9"/>
  <c r="B54" i="9"/>
  <c r="B53" i="9"/>
  <c r="B52" i="9"/>
  <c r="B51" i="9"/>
  <c r="B50" i="9"/>
  <c r="B49" i="9"/>
  <c r="B48" i="9"/>
  <c r="B47" i="9"/>
  <c r="B46" i="9"/>
  <c r="B45" i="9"/>
  <c r="B44" i="9"/>
  <c r="B43" i="9"/>
  <c r="B42" i="9"/>
  <c r="B41" i="9"/>
  <c r="B38" i="9"/>
  <c r="B37" i="9"/>
  <c r="B36" i="9"/>
  <c r="B9" i="9"/>
  <c r="B10" i="9"/>
  <c r="B11" i="9"/>
  <c r="B12" i="9"/>
  <c r="B13" i="9"/>
  <c r="B14" i="9"/>
  <c r="B15" i="9"/>
  <c r="B16" i="9"/>
  <c r="B17" i="9"/>
  <c r="B18" i="9"/>
  <c r="B19" i="9"/>
  <c r="B20" i="9"/>
  <c r="B21" i="9"/>
  <c r="B22" i="9"/>
  <c r="B23" i="9"/>
  <c r="B24" i="9"/>
  <c r="B25" i="9"/>
  <c r="B26" i="9"/>
  <c r="B27" i="9"/>
  <c r="B28" i="9"/>
  <c r="B29" i="9"/>
  <c r="B30" i="9"/>
  <c r="B31" i="9"/>
  <c r="B32" i="9"/>
  <c r="B33" i="9"/>
  <c r="B34" i="9"/>
  <c r="B35" i="9"/>
  <c r="B13" i="7" l="1"/>
  <c r="B6" i="7"/>
  <c r="B7" i="7"/>
  <c r="B8" i="7"/>
  <c r="B9" i="7"/>
  <c r="B10" i="7"/>
  <c r="B11" i="7"/>
  <c r="B12"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alcChain>
</file>

<file path=xl/sharedStrings.xml><?xml version="1.0" encoding="utf-8"?>
<sst xmlns="http://schemas.openxmlformats.org/spreadsheetml/2006/main" count="262" uniqueCount="158">
  <si>
    <t>Förderprogramm</t>
  </si>
  <si>
    <t>Zuwendungsempfänger</t>
  </si>
  <si>
    <t>SAB-Antragsnummer</t>
  </si>
  <si>
    <t>Bestätigung Zuwendungsempfänger</t>
  </si>
  <si>
    <t xml:space="preserve">Mir/Uns ist bekannt, dass ferner Handlungen bzw. Rechtsgeschäfte, die unter Missbrauch von Gestaltungsmöglichkeiten vorgenommen werden sowie Scheingeschäfte und Scheinhandlungen (§ 4 SubvG), subventionserhebliche Tatsachen sind. Mir/Uns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</si>
  <si>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Ort</t>
  </si>
  <si>
    <t>Unterschrift | Stempel</t>
  </si>
  <si>
    <r>
      <t>Datum</t>
    </r>
    <r>
      <rPr>
        <sz val="7"/>
        <rFont val="Arial"/>
        <family val="2"/>
      </rPr>
      <t xml:space="preserve"> (TT.MM.JJJJ)</t>
    </r>
  </si>
  <si>
    <t xml:space="preserve">  </t>
  </si>
  <si>
    <t>1.</t>
  </si>
  <si>
    <t>Angaben zum Zuwendungsempfänger</t>
  </si>
  <si>
    <t>Name des Zuwendungsempfängers</t>
  </si>
  <si>
    <t>2.</t>
  </si>
  <si>
    <t>Angaben zum Vorhaben</t>
  </si>
  <si>
    <t>Bewilligungszeitraum</t>
  </si>
  <si>
    <r>
      <t>Beginn</t>
    </r>
    <r>
      <rPr>
        <sz val="7"/>
        <rFont val="Arial"/>
        <family val="2"/>
      </rPr>
      <t xml:space="preserve"> (TT.MM.JJJJ)</t>
    </r>
  </si>
  <si>
    <r>
      <t>Ende</t>
    </r>
    <r>
      <rPr>
        <sz val="7"/>
        <rFont val="Arial"/>
        <family val="2"/>
      </rPr>
      <t xml:space="preserve"> (TT.MM.JJJJ)</t>
    </r>
  </si>
  <si>
    <t>3.</t>
  </si>
  <si>
    <t>4.</t>
  </si>
  <si>
    <t xml:space="preserve"> Hinweise</t>
  </si>
  <si>
    <t>ja</t>
  </si>
  <si>
    <t>nein</t>
  </si>
  <si>
    <r>
      <t>Ich/Wir versicher(n), dass die Angaben in der Vertragsübersicht vollständig und richtig sind</t>
    </r>
    <r>
      <rPr>
        <sz val="9"/>
        <color indexed="10"/>
        <rFont val="Arial"/>
        <family val="2"/>
      </rPr>
      <t>.</t>
    </r>
  </si>
  <si>
    <t>5.</t>
  </si>
  <si>
    <t>(1) Vergabeverfahren Oberschwellenbereich</t>
  </si>
  <si>
    <t>(2) Vergabeverfahren Unterschwellenbereich</t>
  </si>
  <si>
    <t>(4) Sonstiges</t>
  </si>
  <si>
    <t>Vorhabensbezeichnung</t>
  </si>
  <si>
    <t>Auftragnehmer</t>
  </si>
  <si>
    <t>Datum des Vertrags-abschlusses (Auftrags-/Bestelldatum)</t>
  </si>
  <si>
    <t>Vertragsart</t>
  </si>
  <si>
    <t>Bezugsnummer / TED</t>
  </si>
  <si>
    <t>Auftragswert Netto
(in EUR)</t>
  </si>
  <si>
    <t xml:space="preserve">Auftragnehmer </t>
  </si>
  <si>
    <t>Anschrift</t>
  </si>
  <si>
    <t>Name, alle Vornamen</t>
  </si>
  <si>
    <t>Geburtsdatum (TT.MM.JJJJ)</t>
  </si>
  <si>
    <t xml:space="preserve">Unterauftragnehmer </t>
  </si>
  <si>
    <t xml:space="preserve">Auftragsgegenstand (ggf. Losnummer/Leistungsbezeichnung) </t>
  </si>
  <si>
    <t xml:space="preserve">Bezeichnung des Unterauftrages (ggf. Losnummer/Leistungsbezeichnung) </t>
  </si>
  <si>
    <t>Auftragswert Netto
(in EUR) des Unterauftrages</t>
  </si>
  <si>
    <t>Bezugsnummer / TED des Unterauftrages</t>
  </si>
  <si>
    <t>4.3</t>
  </si>
  <si>
    <t>4.1</t>
  </si>
  <si>
    <t>4.2</t>
  </si>
  <si>
    <t>4.4</t>
  </si>
  <si>
    <t>Kennzeichnungsfeld der SAB</t>
  </si>
  <si>
    <t>9.</t>
  </si>
  <si>
    <t xml:space="preserve">lfd. 
Nr. </t>
  </si>
  <si>
    <t>4.5</t>
  </si>
  <si>
    <t>Ausfüllen der Vertragsübersicht</t>
  </si>
  <si>
    <t>in Höhe von ≥ 50.000 EUR vergeben hat, sind weiterführende Informationen zum jeweiligen Unterauftrag erforderlich.</t>
  </si>
  <si>
    <t xml:space="preserve">Abgeschlossene Verträge </t>
  </si>
  <si>
    <t>1b - (OS) Frühe und späte Vergaben</t>
  </si>
  <si>
    <t xml:space="preserve">1a - (OS) Hoher Auftragswert </t>
  </si>
  <si>
    <t>1c - (OS) Hohe Anzahl kleiner Auftragswerte</t>
  </si>
  <si>
    <t>1d - (OS) Verdacht auf Rechtsverstöße</t>
  </si>
  <si>
    <t>1e - (OS) Aufträge, zu denen ein Nachtrag gehört (bzw. mehrere Nachträge)</t>
  </si>
  <si>
    <t>2a - (US) Hoher Auftragswert</t>
  </si>
  <si>
    <t>2b - (US) Frühe und späte Vergaben</t>
  </si>
  <si>
    <t>2c - (US) Hohe Anzahl kleiner Auftragswerte</t>
  </si>
  <si>
    <t>2d - (US) Verdacht auf Rechtsverstöße</t>
  </si>
  <si>
    <t>2e - (US) Aufträge, zu denen ein Nachtrag gehört (bzw. mehrere Nachträge)</t>
  </si>
  <si>
    <t xml:space="preserve">3a - (Angebote) Hoher Auftragswert </t>
  </si>
  <si>
    <t>3b - (Angebote) Frühe und späte Vergaben</t>
  </si>
  <si>
    <t>3c - (Angebote) Hohe Anzahl kleiner Auftragswerte</t>
  </si>
  <si>
    <t>3d - (Angebote) Verdacht auf Rechtsverstöße</t>
  </si>
  <si>
    <t>3e - (Angebote) Aufträge, zu denen ein Nachtrag gehört (bzw. mehrere Nachträge)</t>
  </si>
  <si>
    <t>Bearbeitungsfeld der SAB</t>
  </si>
  <si>
    <t xml:space="preserve"> </t>
  </si>
  <si>
    <t xml:space="preserve">lfd. Nr.
</t>
  </si>
  <si>
    <t>6. Angaben EU-Oberschwelle (1)</t>
  </si>
  <si>
    <t>ACHTUNG: Bitte tragen Sie die laufende Nummer entsprechend der lfd.Nr. im Blatt "Abgeschlossene Verträge" ein!</t>
  </si>
  <si>
    <t>bitte wählen</t>
  </si>
  <si>
    <t>Ausführung von Bauleistungen</t>
  </si>
  <si>
    <t>Erbringung von Dienstleistungen</t>
  </si>
  <si>
    <t>Lieferung von Waren</t>
  </si>
  <si>
    <t>offenes Verfahren</t>
  </si>
  <si>
    <t>nicht offen mit TWB</t>
  </si>
  <si>
    <t>Verhandlung mit TWB</t>
  </si>
  <si>
    <t>Verhandlung ohne TWB</t>
  </si>
  <si>
    <t>Wettbewerblicher Dialog</t>
  </si>
  <si>
    <t>Innovationspartnerschaft</t>
  </si>
  <si>
    <t>Auftragswert 
Netto
(in EUR)</t>
  </si>
  <si>
    <t>Bezugs-
nummer / TED</t>
  </si>
  <si>
    <t>Ausgaben-/Kostenposition 
gemäß Finanzierungsplan im Bescheid/Vertrag</t>
  </si>
  <si>
    <t>Auftragsgegenstand 
(ggf. Losnummer/ Leistungsbezeichnung)</t>
  </si>
  <si>
    <t xml:space="preserve">lfd. Nr. 
</t>
  </si>
  <si>
    <t>7. Wirtschaftlich Berechtigter (2)</t>
  </si>
  <si>
    <t xml:space="preserve">wirtschaftlich Berechtigte(r)
(Der Auftragnehmer handelt im wirtschaftlichen Interesse/auf Veranlassung folgender Person(en)):
</t>
  </si>
  <si>
    <t>Steuer-Identifikations-nummer</t>
  </si>
  <si>
    <t>8.  Unterauftrag (3)</t>
  </si>
  <si>
    <t xml:space="preserve">Ausfüllhinweise </t>
  </si>
  <si>
    <t>ACHTUNG: Bitte tragen Sie die laufende Nummer entsprechend der lfd. Nr. im Blatt "Abgeschlossene Verträge" ein!</t>
  </si>
  <si>
    <t>Steuer-Identifikations-nummer des Unterauftragnehmers</t>
  </si>
  <si>
    <t>Datum des Vertrags-abschlusses (Auftrags-/ Bestelldatum) des Unterauftrages</t>
  </si>
  <si>
    <r>
      <t xml:space="preserve">Das Formular "Vertragsübersicht" besteht aus den Arbeitsblättern „Deckblatt”, "Ausfüllhinweise", "Abgeschlossene Verträge", "Angaben EU-Oberschwelle (1)", "Wirtschaftlich Berechtigter (2)", "Unterauftrag (3)" und „Erklärungen”. Bitte beachten Sie die nachfolgenden ausführlichen Ausfüllhinweise zur Ausführung des gesamten Formulars.
</t>
    </r>
    <r>
      <rPr>
        <b/>
        <sz val="9"/>
        <rFont val="Arial"/>
        <family val="2"/>
      </rPr>
      <t xml:space="preserve">Die Vertragsübersicht ist von allen Zuwendungs-empfängern oder dem Vertretungsberechtigten zu unterschreiben und bei der SAB über das Förderportal einzureichen. 
Bitte senden Sie die Vertragsübersicht </t>
    </r>
    <r>
      <rPr>
        <b/>
        <u/>
        <sz val="9"/>
        <rFont val="Arial"/>
        <family val="2"/>
      </rPr>
      <t>zusätzlich</t>
    </r>
    <r>
      <rPr>
        <b/>
        <sz val="9"/>
        <rFont val="Arial"/>
        <family val="2"/>
      </rPr>
      <t xml:space="preserve"> als Excel-Datei an die im Kopf des Zuwendungsbescheides angegebene E-Mail-Adresse.</t>
    </r>
    <r>
      <rPr>
        <sz val="9"/>
        <rFont val="Arial"/>
        <family val="2"/>
      </rPr>
      <t xml:space="preserve">
</t>
    </r>
  </si>
  <si>
    <t>Ausfüllhilfe für das Blatt "Abgeschlossene Verträge"</t>
  </si>
  <si>
    <t>Ausfüllhilfe für das Blatt "Angaben EU-Oberschwelle (1)"</t>
  </si>
  <si>
    <t>Ausfüllhilfe für das Blatt "Wirtschaftlich Berechtigter (2)"</t>
  </si>
  <si>
    <t>Ausfüllhilfe für das Blatt "Unterauftrag (3)"</t>
  </si>
  <si>
    <r>
      <t xml:space="preserve">Auf Anforderung sind der SAB folgende Unterlagen (je Auftrag) einzureichen:
</t>
    </r>
    <r>
      <rPr>
        <b/>
        <sz val="8.5"/>
        <rFont val="Arial"/>
        <family val="2"/>
      </rPr>
      <t xml:space="preserve">
Vergabeverfahren im Unter-/Oberschwellenbereich</t>
    </r>
    <r>
      <rPr>
        <sz val="8.5"/>
        <rFont val="Arial"/>
        <family val="2"/>
      </rPr>
      <t xml:space="preserve">
- Öffentliche Bekanntmachungen (sofern erforderlich)
- Vergabeunterlagen (u. a. Anschreiben, Bewerbungsbedin-
  gungen, Vertragsunterlagen des bezuschlagten Bieters)
- Dokumentation des Verfahrens (Vergabevermerk bzw. 
  Dokumentation der einzelnen Verfahrensschritte, Fest-
  stellungen, Wertungen) 
- Zuschlagsschreiben
- Nachweis über Information nicht berücksichtigter Bieter
- ggf. weitere Unterlagen zu Nachträgen
</t>
    </r>
    <r>
      <rPr>
        <strike/>
        <sz val="8.5"/>
        <rFont val="Arial"/>
        <family val="2"/>
      </rPr>
      <t xml:space="preserve">
</t>
    </r>
    <r>
      <rPr>
        <b/>
        <sz val="8.5"/>
        <rFont val="Arial"/>
        <family val="2"/>
      </rPr>
      <t>Einholung von Vergleichsangeboten nach Ziffer 1.3 NBest-EU (Kosten)</t>
    </r>
    <r>
      <rPr>
        <sz val="8.5"/>
        <rFont val="Arial"/>
        <family val="2"/>
      </rPr>
      <t xml:space="preserve">
- Vergleichsangebote und Dokumentation der Vergabe-
  entscheidung
Die SAB kann weitere Vergabeunterlagen anfordern.
</t>
    </r>
  </si>
  <si>
    <r>
      <t xml:space="preserve">Die Übersicht dient der Auflistung aller das Vorhaben betreffen-
den förderfähigen Aufträge. Die Übersicht ist während der Gesamtdauer des Vorhabens zu führen und zu aktualisieren.
Nachträge sind jeweils in einer separaten Zeile unter Bezugnahme auf die lfd. Nummer des Ursprungsauftrages vorzunehmen (Bsp.: der erste  Nachtrag zur lfd. Nr. 1 wird mit der lfd. Nr. 1.1 gekennzeichnet). Das Vergabeverfahren des Nachtrages muss dem Vergabeverfahren des Ursprungsauftrages entsprechen. Sofern ein als förderfähig gelisteter Auftrag nachträglich als nicht förderfähig geändert wird, ist dies über einen Nachtrag vorzunehmen und entsprechend zu erläutern (siehe Spalte (8) "Bemerkung des Zuwendungsempfängers").
</t>
    </r>
    <r>
      <rPr>
        <b/>
        <sz val="8.5"/>
        <rFont val="Arial"/>
        <family val="2"/>
      </rPr>
      <t>Spalte 4 "Vergabeverfahren"</t>
    </r>
    <r>
      <rPr>
        <sz val="8.5"/>
        <rFont val="Arial"/>
        <family val="2"/>
      </rPr>
      <t xml:space="preserve">
Bei der Vergabe von Aufträgen ist das gewählte Beschaffungs-
verfahren anzugeben:
(1) Vergabeverfahren Oberschwellenbereich:
     Vergabeverfahren, welche nach den Vorgaben des GWB/ 
     der VgV erfolgten
     (Für Aufträge im EU-Oberschwellenbereich sind zusätzliche
     Angaben erforderlich, siehe nachfolgende Hinweise).
(2) Vergabeverfahren Unterschwellenbereich:
     Vergabeverfahren, welche nach den Vorgaben der VOB/A,
     VOL/A bzw. dem SächsVergabeG erfolgten</t>
    </r>
  </si>
  <si>
    <t>Sofern der Auftragnehmer eines in der Vertragsübersicht be-
nannten Oberschwellenauftrages zu diesem einen Unterauftrag</t>
  </si>
  <si>
    <t>Auftragsvergabe-
verfahren</t>
  </si>
  <si>
    <t xml:space="preserve">    ja</t>
  </si>
  <si>
    <t xml:space="preserve">    nein</t>
  </si>
  <si>
    <t xml:space="preserve">Für Aufträge im EU-Oberschwellenbereich sind weiterführende Informationen zum Auftragnehmer erforderlich. 
Sofern der Auftragnehmer eines in der Vertragsübersicht benann-
ten Oberschwellenauftrages über wirtschaftlich berechtigte Per-
sonen verfügt, d. h. die Spalte (6) "Wirtschaftlich Berechtigte(r)" 
mit "Ja" beantwortet, sind Angaben zu den wirtschaftlich berechtigten Personen des Auftragnehmers im Arbeitsblatt "Wirtschaftlich Berechtigter (2)" erforderlich, siehe nachfolgende Hinweise. </t>
  </si>
  <si>
    <t>Sofern der Auftragnehmer eines in der Vertragsübersicht benannten Oberschwellenauftrages zu diesem einen Unterauftrag in Höhe von ≥ 50.000 EUR vergibt, d. h. die Spalte (11) "Unterauftrag  ≥ 50.000 EUR" mit "Ja" beantwortet, sind Angaben zum Unterauftrag im Arbeitsblatt "Unterauftrag (3)" erforderlich, siehe nachfolgende Hinweise.</t>
  </si>
  <si>
    <t xml:space="preserve">wirtschaftlich Berechtigte(r) 
(siehe Blatt "Ausfüllhinweise"
unter 4.4)
</t>
  </si>
  <si>
    <t>Vergabeverfahren 
(siehe Blatt "Ausfüllhinweise" unter 4.2)
Fallgruppe 1 - 4</t>
  </si>
  <si>
    <t>Unterauftrag 
≥ 50.000 EUR 
(siehe Blatt "Ausfüllhinweise"
unter 4.5)</t>
  </si>
  <si>
    <t>Der Zuwendungsempfänger ist ein Auftraggeber i. S. v. 
§ 98 GWB ?</t>
  </si>
  <si>
    <t>Bemerkung des Zuwendungs-
empfängers
(z. B. Direktkauf, Rahmen-
vertrag, freiberufliche Leistung Unterschwelle)</t>
  </si>
  <si>
    <t>Person 1</t>
  </si>
  <si>
    <t>Person 2</t>
  </si>
  <si>
    <t>Person 3</t>
  </si>
  <si>
    <t xml:space="preserve">Prüfprotokoll Stichprobe Vergabe </t>
  </si>
  <si>
    <t xml:space="preserve">Vertragsübersicht vom </t>
  </si>
  <si>
    <t>Datum</t>
  </si>
  <si>
    <t>Antrag</t>
  </si>
  <si>
    <t>Die Stichprobenauswahl ist im Tabellenblatt "Abgeschlossene Verträge" dokumentiert. 
Kriterien für die Stichprobenauswahl der Vergabeprüfung sind: a - Hoher Auftragswert, b - Frühe und späte Vergaben, c - Hohe Anzahl kleiner Auftragswerte / d - Verdacht auf Rechtsverstöße, e - Aufträge, zu denen ein Nachtrag gehört (bzw. mehrere Nachträge)</t>
  </si>
  <si>
    <t>(1) Oberschwelle</t>
  </si>
  <si>
    <t xml:space="preserve">Summe </t>
  </si>
  <si>
    <t>v.H.</t>
  </si>
  <si>
    <t>(kumuliert, alle bisherigen Angaben incl. aktueller Angaben)</t>
  </si>
  <si>
    <t>Summe - Anzahl der vergaberelevanten Positionen:</t>
  </si>
  <si>
    <t>Summe - davon geprüfte Anzahl der vergaberelevanten Positionen:</t>
  </si>
  <si>
    <t>(farbliche Kennzeichnung in der aktuellen Vertragsübersicht</t>
  </si>
  <si>
    <t>Sollwert 40 %</t>
  </si>
  <si>
    <t>Summe - vergaberelevante Ausgaben (Auftragswert Netto):</t>
  </si>
  <si>
    <t>Summe - davon geprüfte Ausgaben (Auftragswert Netto):</t>
  </si>
  <si>
    <t>(2) Unterschwelle</t>
  </si>
  <si>
    <t>Sollwert 20 %</t>
  </si>
  <si>
    <t>Ergebnis der Prüfung und Hinweise für die Anerkennung von Kosten/Ausgaben</t>
  </si>
  <si>
    <t>Vertragsübersicht vom:</t>
  </si>
  <si>
    <t>Prüfung am:</t>
  </si>
  <si>
    <t>Bearbeiter:</t>
  </si>
  <si>
    <t>EFRE/JTF 2021-2027_Vertragsübersicht</t>
  </si>
  <si>
    <t xml:space="preserve">Den gewährten Fördermitteln liegen Subventionen zu Grunde, auf welche § 264 Strafgesetzbuch (StGB) und gemäß § 1 des Subventionsgesetzes des Landes Sachsen vom 14. Januar 1997 i. V. m. §§ 2 bis 6 des Gesetzes gegen missbräuchliche Inanspruchnahme von Subventionen (SubvG) Anwendung finden. Mir/Uns ist bekannt, dass die in dieser Belegliste in den Nummern 1 bis 3 und 4 (Spalten 2 bis 12) gemachten Angaben subventionserhebliche Tatsachen im Sinne von § 264 StGB sind und ein Subventionsbetrug nach § 264 StGB strafbar ist. </t>
  </si>
  <si>
    <r>
      <t>Im Zuwendungsbescheid wurde der Zuwendungsempfänger u. U. zur Einhaltung der Vergabevorschriften verpflichtet. Auf die dortigen Auflagen</t>
    </r>
    <r>
      <rPr>
        <i/>
        <sz val="8.5"/>
        <rFont val="Arial"/>
        <family val="2"/>
      </rPr>
      <t xml:space="preserve"> </t>
    </r>
    <r>
      <rPr>
        <sz val="8.5"/>
        <rFont val="Arial"/>
        <family val="2"/>
      </rPr>
      <t xml:space="preserve">i. V. m. Nr. 1.3 und Nr. 3. der jeweiligen Nebenbestimmung (NBest-EU (Kosten)) wird verwiesen. </t>
    </r>
    <r>
      <rPr>
        <i/>
        <sz val="8.5"/>
        <rFont val="Arial"/>
        <family val="2"/>
      </rPr>
      <t xml:space="preserve">
</t>
    </r>
    <r>
      <rPr>
        <sz val="8.5"/>
        <rFont val="Arial"/>
        <family val="2"/>
      </rPr>
      <t xml:space="preserve">
Die Pflicht, für ein im Förderzeitraum 2021 - 2027 aus EU-Mitteln gefördertes Vorhaben die in diesem Formular benannten Daten und Informationen zu erheben, folgt aus der Verordnung (EU) 2021/1060 des Europäischen Parlaments und des Rates vom 24. Juni 2021.
Die Befugnis zur Datenverarbeitung, auch bezüglich der Anga-
ben Dritter, ergibt sich aus Artikel 6 Abs. 1 bis 3 DSGVO. Zu den Rechten und Pflichten der Zuwendungsempfänger bezüglich der Erhebung der Informationen von Dritten, am Vorhaben beteiligten Personen, wird auf die  Datenschutzhinweise für die Erhebung von personenbezogenen Daten Dritter (SAB-VD64006) verwiesen.
</t>
    </r>
    <r>
      <rPr>
        <strike/>
        <sz val="8.5"/>
        <rFont val="Arial"/>
        <family val="2"/>
      </rPr>
      <t xml:space="preserve">
</t>
    </r>
    <r>
      <rPr>
        <sz val="8.5"/>
        <rFont val="Arial"/>
        <family val="2"/>
      </rPr>
      <t xml:space="preserve">Die Dokumentation dient zur Erhebung der meldepflichtigen Daten gemäß der o. g. EU-Verordnung. Gleichzeitig ist sie die Grundlage für die Prüfung der gemäß Zuwendungsbescheid einzuhaltenden Vergabevorschriften.
Neben der Prüfung der Vertragsübersicht innerhalb der SAB ist diese auch Grundlage für weitergehende Prüfungen durch den Freistaat Sachsen. </t>
    </r>
    <r>
      <rPr>
        <strike/>
        <sz val="8.5"/>
        <rFont val="Arial"/>
        <family val="2"/>
      </rPr>
      <t xml:space="preserve">
</t>
    </r>
    <r>
      <rPr>
        <sz val="8.5"/>
        <rFont val="Arial"/>
        <family val="2"/>
      </rPr>
      <t xml:space="preserve">
  </t>
    </r>
  </si>
  <si>
    <t xml:space="preserve">Das Erfordernis zur Erhebung von Angaben aller wirtschaftlich berechtigten Personen des Auftragnehmers begründet sich auf Artikel 3 Absatz 6 der Richtlinie (EU) 2015/849.
Wirtschaftlich Berechtigte sind natürliche Personen, in deren Eigentum oder unter deren Kontrolle der Vertragspartner letztlich steht, oder natürliche Personen, auf deren Veranlassung eine Transaktion letztlich durchgeführt oder eine Geschäftsbeziehung letztlich begründet wird. 
Nach § 3 Absatz 2 GwG zählen natürliche Personen, die unmittelbar oder mittelbar
</t>
  </si>
  <si>
    <t>- mehr als 25 % der Kapitalanteile halten,
- auf vergleichbare Weise Kontrolle ausüben
zu den wirtschaftlich Berechtigten eines Unternehmens. Die Kriterien im Falle von Gesellschaften, Trusts und juristischen Personen ergeben sich aus § 3 Geldwäschegesetz.
Sofern keine natürliche Person existiert, für die die genanntten Bedingungen zutreffen, gelten alle gesetzlichen Vetreter des Auftragnehmers als wirtschaftlich Berechtigte.</t>
  </si>
  <si>
    <r>
      <t xml:space="preserve">(2a) Vergabeverfahren Unterschwellenbereich – Freihändige Ver-
     gabe: Vergabeverfahren, welche nach § 3 Abs. 5 VOL/A oder 
     § 3a Abs. 3 VOB/A in Verbindung mit dem SächsVergabeG er-
     folgten
(3) Einholung von Vergleichsangeboten gemäß Nr. 1.3 der
     Anlage NBest-EU bzw. NBest-EU-Kosten des Zuwendungs-
     bescheides:
     Vor Auftragserteilung wurden mindestens drei vergleichbare
     Angebote fachkundiger und leistungsfähiger Anbieter eingeholt.
(4) Sonstiges:
     Wenn der Auftrag keiner der o. g. Fallgruppen entspricht
     (bspw. Direktkauf, Leistung nicht vergaberelevant, die
     Beschaffung basiert auf einem Rahmenauftrag, welcher
     projektunabhängig vor Antragstellung geschlossen wurde):
     Bitte geben Sie in Spalte (8) "Bemerkung des Zuwen-
     dungsempfängers" an, ob es sich um Direktkauf,
     Rahmenvertrag oder eine freiberufliche Leistung im
     Unterschwellenbereich handelt.
</t>
    </r>
    <r>
      <rPr>
        <b/>
        <sz val="8.5"/>
        <rFont val="Arial"/>
        <family val="2"/>
      </rPr>
      <t>Sofern eine Auftragsvergabe im Oberschwellenbereich erfolgt, sind zusätzliche Angaben in den Tabellenblättern "Angaben EU-Oberschwelle (1), "Wirtschaftlich Berechtigter (2)" und "Unterauftrag (3)" erforderlich, siehe nachfolgende Hinweise.</t>
    </r>
  </si>
  <si>
    <t>(2a) Vergabeverfahren Unterschwellenbereich – Freihändige Vergabe</t>
  </si>
  <si>
    <t>2a - (Freihändig) Hoher Auftragswert</t>
  </si>
  <si>
    <t>2b - (Freihändig) Frühe und späte Vergaben</t>
  </si>
  <si>
    <t>2c - (Freihändig) Hohe Anzahl kleiner Auftragswerte</t>
  </si>
  <si>
    <t>2e - (Freihändig) Aufträge, zu denen ein Nachtrag gehört (bzw. mehrere Nachträge)</t>
  </si>
  <si>
    <t>2d - (Freihändig) Verdacht auf Rechtsverstöße</t>
  </si>
  <si>
    <t>(3) Einholung von Vergleichsangeboten nach Nr. 1.3 NBest-EU bzw. NBest-EU-Kosten</t>
  </si>
  <si>
    <t>Steuer--
nummer</t>
  </si>
  <si>
    <t>(3) Vergleichsangebote nach Nummer 1.3 NBest-EU bzw. NBest-EU-Kosten</t>
  </si>
  <si>
    <t>Sollwert 10 %</t>
  </si>
  <si>
    <t>(2a) Unterschwelle – Freihändige Vergabe</t>
  </si>
  <si>
    <t>! VERTRAULICH !    </t>
  </si>
  <si>
    <r>
      <t xml:space="preserve">Sächsische Aufbaubank – Förderbank –   </t>
    </r>
    <r>
      <rPr>
        <sz val="6"/>
        <rFont val="Arial"/>
        <family val="2"/>
      </rPr>
      <t xml:space="preserve">Gerberstraße 5,  04105 Leipzig     </t>
    </r>
    <r>
      <rPr>
        <b/>
        <sz val="6"/>
        <rFont val="Arial"/>
        <family val="2"/>
      </rPr>
      <t>Postanschrift:</t>
    </r>
    <r>
      <rPr>
        <sz val="6"/>
        <rFont val="Arial"/>
        <family val="2"/>
      </rPr>
      <t xml:space="preserve">  04022 Leipzig,    </t>
    </r>
    <r>
      <rPr>
        <b/>
        <sz val="6"/>
        <rFont val="Arial"/>
        <family val="2"/>
      </rPr>
      <t>Telefon</t>
    </r>
    <r>
      <rPr>
        <sz val="6"/>
        <rFont val="Arial"/>
        <family val="2"/>
      </rPr>
      <t xml:space="preserve">  0341 70292-0,  </t>
    </r>
    <r>
      <rPr>
        <b/>
        <sz val="6"/>
        <rFont val="Arial"/>
        <family val="2"/>
      </rPr>
      <t xml:space="preserve">   Internet:</t>
    </r>
    <r>
      <rPr>
        <sz val="6"/>
        <rFont val="Arial"/>
        <family val="2"/>
      </rPr>
      <t xml:space="preserve">  www.sab.sachsen.de  </t>
    </r>
  </si>
  <si>
    <r>
      <t xml:space="preserve">SWIFT/BIC: </t>
    </r>
    <r>
      <rPr>
        <sz val="6"/>
        <rFont val="Arial"/>
        <family val="2"/>
      </rPr>
      <t>SABDDE81XXX</t>
    </r>
    <r>
      <rPr>
        <b/>
        <sz val="6"/>
        <rFont val="Arial"/>
        <family val="2"/>
      </rPr>
      <t xml:space="preserve">      Gläubiger-ID:  </t>
    </r>
    <r>
      <rPr>
        <sz val="6"/>
        <rFont val="Arial"/>
        <family val="2"/>
      </rPr>
      <t>DE42ZZZ00000034715</t>
    </r>
    <r>
      <rPr>
        <b/>
        <sz val="6"/>
        <rFont val="Arial"/>
        <family val="2"/>
      </rPr>
      <t xml:space="preserve">      USt-ID:  </t>
    </r>
    <r>
      <rPr>
        <sz val="6"/>
        <rFont val="Arial"/>
        <family val="2"/>
      </rPr>
      <t>DE179593934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</si>
</sst>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7" x14ac:knownFonts="1">
    <font>
      <sz val="10"/>
      <color theme="1"/>
      <name val="Arial"/>
      <family val="2"/>
    </font>
    <font>
      <sz val="11"/>
      <name val="Arial"/>
      <family val="2"/>
    </font>
    <font>
      <sz val="10"/>
      <name val="Arial"/>
      <family val="2"/>
    </font>
    <font>
      <b/>
      <sz val="10"/>
      <color indexed="9"/>
      <name val="Arial"/>
      <family val="2"/>
    </font>
    <font>
      <sz val="9"/>
      <name val="Arial"/>
      <family val="2"/>
    </font>
    <font>
      <sz val="8"/>
      <name val="Arial"/>
      <family val="2"/>
    </font>
    <font>
      <b/>
      <sz val="7"/>
      <name val="Arial"/>
      <family val="2"/>
    </font>
    <font>
      <sz val="7"/>
      <name val="Arial"/>
      <family val="2"/>
    </font>
    <font>
      <sz val="2"/>
      <name val="Arial"/>
      <family val="2"/>
    </font>
    <font>
      <sz val="2"/>
      <name val="Wingdings"/>
      <charset val="2"/>
    </font>
    <font>
      <sz val="8"/>
      <color indexed="9"/>
      <name val="Arial"/>
      <family val="2"/>
    </font>
    <font>
      <sz val="7"/>
      <color indexed="9"/>
      <name val="Arial"/>
      <family val="2"/>
    </font>
    <font>
      <b/>
      <sz val="9"/>
      <name val="Arial"/>
      <family val="2"/>
    </font>
    <font>
      <sz val="5.5"/>
      <name val="Arial"/>
      <family val="2"/>
    </font>
    <font>
      <b/>
      <sz val="12"/>
      <color indexed="9"/>
      <name val="Arial"/>
      <family val="2"/>
    </font>
    <font>
      <sz val="11"/>
      <color indexed="9"/>
      <name val="Arial"/>
      <family val="2"/>
    </font>
    <font>
      <sz val="10"/>
      <name val="Wingdings"/>
      <charset val="2"/>
    </font>
    <font>
      <i/>
      <sz val="9"/>
      <name val="Arial"/>
      <family val="2"/>
    </font>
    <font>
      <sz val="9"/>
      <color indexed="10"/>
      <name val="Arial"/>
      <family val="2"/>
    </font>
    <font>
      <b/>
      <sz val="9"/>
      <color indexed="9"/>
      <name val="Arial"/>
      <family val="2"/>
    </font>
    <font>
      <b/>
      <sz val="10"/>
      <color theme="1"/>
      <name val="Arial"/>
      <family val="2"/>
    </font>
    <font>
      <b/>
      <sz val="10"/>
      <color theme="0"/>
      <name val="Arial"/>
      <family val="2"/>
    </font>
    <font>
      <sz val="8"/>
      <color rgb="FF0000FF"/>
      <name val="Arial"/>
      <family val="2"/>
    </font>
    <font>
      <sz val="10"/>
      <color rgb="FFFF0000"/>
      <name val="Arial"/>
      <family val="2"/>
    </font>
    <font>
      <b/>
      <sz val="10"/>
      <color rgb="FFFF0000"/>
      <name val="Arial"/>
      <family val="2"/>
    </font>
    <font>
      <strike/>
      <sz val="9"/>
      <color theme="4"/>
      <name val="Arial"/>
      <family val="2"/>
    </font>
    <font>
      <strike/>
      <sz val="10"/>
      <color theme="4"/>
      <name val="Arial"/>
      <family val="2"/>
    </font>
    <font>
      <b/>
      <u/>
      <sz val="9"/>
      <name val="Arial"/>
      <family val="2"/>
    </font>
    <font>
      <b/>
      <sz val="10"/>
      <name val="Arial"/>
      <family val="2"/>
    </font>
    <font>
      <sz val="8.5"/>
      <name val="Arial"/>
      <family val="2"/>
    </font>
    <font>
      <i/>
      <sz val="8.5"/>
      <name val="Arial"/>
      <family val="2"/>
    </font>
    <font>
      <strike/>
      <sz val="8.5"/>
      <name val="Arial"/>
      <family val="2"/>
    </font>
    <font>
      <b/>
      <sz val="8.5"/>
      <name val="Arial"/>
      <family val="2"/>
    </font>
    <font>
      <b/>
      <sz val="11"/>
      <color theme="0"/>
      <name val="Arial"/>
      <family val="2"/>
    </font>
    <font>
      <sz val="6"/>
      <name val="Arial"/>
      <family val="2"/>
    </font>
    <font>
      <sz val="8"/>
      <color theme="1"/>
      <name val="Arial"/>
      <family val="2"/>
    </font>
    <font>
      <b/>
      <sz val="8"/>
      <color theme="1"/>
      <name val="Arial"/>
      <family val="2"/>
    </font>
    <font>
      <b/>
      <sz val="11"/>
      <color theme="1"/>
      <name val="Arial"/>
      <family val="2"/>
    </font>
    <font>
      <b/>
      <sz val="9"/>
      <color theme="1"/>
      <name val="Arial"/>
      <family val="2"/>
    </font>
    <font>
      <sz val="10"/>
      <color theme="1"/>
      <name val="Arial"/>
      <family val="2"/>
    </font>
    <font>
      <b/>
      <sz val="11"/>
      <name val="Arial"/>
      <family val="2"/>
    </font>
    <font>
      <sz val="11"/>
      <color rgb="FFFF0000"/>
      <name val="Arial"/>
      <family val="2"/>
    </font>
    <font>
      <sz val="11"/>
      <color theme="1"/>
      <name val="Arial"/>
      <family val="2"/>
    </font>
    <font>
      <i/>
      <sz val="11"/>
      <name val="Arial"/>
      <family val="2"/>
    </font>
    <font>
      <sz val="10"/>
      <color rgb="FF333333"/>
      <name val="Arial"/>
      <family val="2"/>
    </font>
    <font>
      <b/>
      <sz val="8"/>
      <name val="Arial"/>
      <family val="2"/>
    </font>
    <font>
      <b/>
      <sz val="6"/>
      <name val="Arial"/>
      <family val="2"/>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s>
  <cellStyleXfs count="3">
    <xf numFmtId="0" fontId="0" fillId="0" borderId="0"/>
    <xf numFmtId="0" fontId="1" fillId="0" borderId="0"/>
    <xf numFmtId="9" fontId="39" fillId="0" borderId="0" applyFont="0" applyFill="0" applyBorder="0" applyAlignment="0" applyProtection="0"/>
  </cellStyleXfs>
  <cellXfs count="222">
    <xf numFmtId="0" fontId="0" fillId="0" borderId="0" xfId="0"/>
    <xf numFmtId="0" fontId="2" fillId="0" borderId="0" xfId="1" applyFont="1"/>
    <xf numFmtId="0" fontId="2" fillId="2" borderId="0" xfId="1" applyFont="1" applyFill="1"/>
    <xf numFmtId="0" fontId="5" fillId="0" borderId="0" xfId="1" applyFont="1"/>
    <xf numFmtId="0" fontId="5" fillId="2" borderId="0" xfId="1" applyFont="1" applyFill="1"/>
    <xf numFmtId="0" fontId="8" fillId="2" borderId="0" xfId="1" applyFont="1" applyFill="1"/>
    <xf numFmtId="49" fontId="5" fillId="0" borderId="0" xfId="1" applyNumberFormat="1" applyFont="1" applyAlignment="1">
      <alignment horizontal="left" vertical="center" wrapText="1"/>
    </xf>
    <xf numFmtId="0" fontId="8" fillId="0" borderId="0" xfId="1" applyFont="1" applyAlignment="1">
      <alignment vertical="top" wrapText="1"/>
    </xf>
    <xf numFmtId="0" fontId="8" fillId="0" borderId="0" xfId="1" applyFont="1"/>
    <xf numFmtId="0" fontId="9" fillId="0" borderId="0" xfId="1" applyFont="1"/>
    <xf numFmtId="49" fontId="8" fillId="0" borderId="0" xfId="1" applyNumberFormat="1" applyFont="1" applyAlignment="1">
      <alignment vertical="top" wrapText="1"/>
    </xf>
    <xf numFmtId="0" fontId="7" fillId="0" borderId="0" xfId="1" applyFont="1"/>
    <xf numFmtId="0" fontId="6" fillId="0" borderId="0" xfId="1" applyFont="1"/>
    <xf numFmtId="0" fontId="1" fillId="2" borderId="0" xfId="1" applyFill="1"/>
    <xf numFmtId="0" fontId="14" fillId="3" borderId="0" xfId="1" applyFont="1" applyFill="1"/>
    <xf numFmtId="0" fontId="15" fillId="2" borderId="0" xfId="1" applyFont="1" applyFill="1"/>
    <xf numFmtId="0" fontId="7" fillId="0" borderId="1" xfId="1" applyFont="1" applyBorder="1"/>
    <xf numFmtId="0" fontId="11" fillId="0" borderId="0" xfId="1" applyFont="1"/>
    <xf numFmtId="0" fontId="10" fillId="0" borderId="0" xfId="1" applyFont="1" applyAlignment="1">
      <alignment vertical="top" wrapText="1"/>
    </xf>
    <xf numFmtId="0" fontId="11" fillId="0" borderId="0" xfId="1" applyFont="1" applyAlignment="1">
      <alignment vertical="top" wrapText="1"/>
    </xf>
    <xf numFmtId="0" fontId="7" fillId="0" borderId="0" xfId="1" applyFont="1" applyAlignment="1">
      <alignment vertical="top"/>
    </xf>
    <xf numFmtId="0" fontId="7" fillId="0" borderId="2" xfId="1" applyFont="1" applyBorder="1" applyAlignment="1">
      <alignment wrapText="1"/>
    </xf>
    <xf numFmtId="49" fontId="7" fillId="0" borderId="0" xfId="1" applyNumberFormat="1" applyFont="1" applyAlignment="1">
      <alignment horizontal="left" vertical="center" wrapText="1"/>
    </xf>
    <xf numFmtId="0" fontId="13" fillId="0" borderId="0" xfId="1" applyFont="1" applyAlignment="1">
      <alignment textRotation="90"/>
    </xf>
    <xf numFmtId="0" fontId="1" fillId="2" borderId="0" xfId="1" applyFill="1" applyAlignment="1">
      <alignment textRotation="90"/>
    </xf>
    <xf numFmtId="0" fontId="0" fillId="0" borderId="0" xfId="0" applyAlignment="1">
      <alignment vertical="top"/>
    </xf>
    <xf numFmtId="49" fontId="0" fillId="0" borderId="3" xfId="0" applyNumberFormat="1" applyBorder="1" applyAlignment="1" applyProtection="1">
      <alignment vertical="top" wrapText="1"/>
      <protection locked="0"/>
    </xf>
    <xf numFmtId="1" fontId="0" fillId="0" borderId="0" xfId="0" applyNumberFormat="1" applyAlignment="1">
      <alignment vertical="top"/>
    </xf>
    <xf numFmtId="49" fontId="0" fillId="0" borderId="0" xfId="0" applyNumberFormat="1" applyAlignment="1">
      <alignment vertical="top" wrapText="1"/>
    </xf>
    <xf numFmtId="0" fontId="4" fillId="0" borderId="0" xfId="1" applyFont="1" applyAlignment="1">
      <alignment vertical="top" wrapText="1"/>
    </xf>
    <xf numFmtId="0" fontId="16" fillId="0" borderId="0" xfId="1" applyFont="1"/>
    <xf numFmtId="0" fontId="6" fillId="0" borderId="0" xfId="1" applyFont="1" applyAlignment="1">
      <alignment vertical="center" wrapText="1"/>
    </xf>
    <xf numFmtId="0" fontId="0" fillId="0" borderId="0" xfId="0" applyAlignment="1">
      <alignment vertical="center" wrapText="1"/>
    </xf>
    <xf numFmtId="0" fontId="5" fillId="2" borderId="0" xfId="1" applyFont="1" applyFill="1" applyAlignment="1">
      <alignment vertical="center"/>
    </xf>
    <xf numFmtId="0" fontId="5" fillId="0" borderId="0" xfId="1" applyFont="1" applyAlignment="1">
      <alignment vertical="center"/>
    </xf>
    <xf numFmtId="0" fontId="17" fillId="0" borderId="0" xfId="1" applyFont="1" applyAlignment="1">
      <alignment vertical="top" wrapText="1"/>
    </xf>
    <xf numFmtId="0" fontId="17" fillId="0" borderId="0" xfId="1" applyFont="1" applyAlignment="1">
      <alignment horizontal="left" vertical="top" wrapText="1"/>
    </xf>
    <xf numFmtId="0" fontId="5" fillId="0" borderId="0" xfId="1" applyFont="1" applyAlignment="1">
      <alignment wrapText="1"/>
    </xf>
    <xf numFmtId="0" fontId="7" fillId="0" borderId="0" xfId="1" applyFont="1" applyAlignment="1">
      <alignment wrapText="1"/>
    </xf>
    <xf numFmtId="0" fontId="2" fillId="0" borderId="0" xfId="1" applyFont="1" applyAlignment="1">
      <alignment vertical="top" wrapText="1"/>
    </xf>
    <xf numFmtId="0" fontId="3" fillId="3" borderId="0" xfId="1" applyFont="1" applyFill="1" applyAlignment="1">
      <alignment vertical="center" wrapText="1"/>
    </xf>
    <xf numFmtId="0" fontId="12" fillId="0" borderId="0" xfId="1" applyFont="1" applyAlignment="1">
      <alignment horizontal="left" vertical="top" wrapText="1"/>
    </xf>
    <xf numFmtId="0" fontId="3" fillId="3" borderId="0" xfId="1" applyFont="1" applyFill="1" applyAlignment="1">
      <alignment vertical="top" wrapText="1"/>
    </xf>
    <xf numFmtId="49" fontId="4" fillId="0" borderId="0" xfId="1" applyNumberFormat="1" applyFont="1" applyAlignment="1">
      <alignment horizontal="left" vertical="center" wrapText="1"/>
    </xf>
    <xf numFmtId="49" fontId="4" fillId="0" borderId="0" xfId="1" applyNumberFormat="1" applyFont="1" applyAlignment="1">
      <alignment vertical="center" wrapText="1"/>
    </xf>
    <xf numFmtId="0" fontId="1" fillId="0" borderId="0" xfId="1" applyAlignment="1">
      <alignment horizontal="left" vertical="center" wrapText="1"/>
    </xf>
    <xf numFmtId="49" fontId="16" fillId="0" borderId="0" xfId="1" applyNumberFormat="1" applyFont="1" applyAlignment="1">
      <alignment vertical="center" wrapText="1"/>
    </xf>
    <xf numFmtId="0" fontId="4" fillId="0" borderId="0" xfId="1" applyFont="1" applyAlignment="1">
      <alignment wrapText="1"/>
    </xf>
    <xf numFmtId="0" fontId="4" fillId="0" borderId="0" xfId="1" applyFont="1" applyAlignment="1">
      <alignment horizontal="left" wrapText="1"/>
    </xf>
    <xf numFmtId="0" fontId="3" fillId="0" borderId="0" xfId="1" applyFont="1" applyAlignment="1">
      <alignment vertical="top" wrapText="1"/>
    </xf>
    <xf numFmtId="0" fontId="4" fillId="0" borderId="0" xfId="1" applyFont="1" applyAlignment="1">
      <alignment horizontal="left" vertical="top" wrapText="1"/>
    </xf>
    <xf numFmtId="0" fontId="7" fillId="0" borderId="4" xfId="1" applyFont="1" applyBorder="1"/>
    <xf numFmtId="14" fontId="4" fillId="0" borderId="0" xfId="1" applyNumberFormat="1" applyFont="1" applyAlignment="1">
      <alignment horizontal="left" vertical="center" wrapText="1"/>
    </xf>
    <xf numFmtId="0" fontId="3" fillId="0" borderId="0" xfId="1" applyFont="1" applyAlignment="1">
      <alignment vertical="center" wrapText="1"/>
    </xf>
    <xf numFmtId="0" fontId="1" fillId="0" borderId="0" xfId="1" applyAlignment="1">
      <alignment textRotation="90"/>
    </xf>
    <xf numFmtId="0" fontId="0" fillId="4" borderId="0" xfId="0" applyFill="1" applyAlignment="1">
      <alignment vertical="top"/>
    </xf>
    <xf numFmtId="164" fontId="0" fillId="0" borderId="0" xfId="0" applyNumberFormat="1" applyAlignment="1">
      <alignment vertical="top"/>
    </xf>
    <xf numFmtId="0" fontId="0" fillId="0" borderId="3" xfId="0" applyBorder="1" applyAlignment="1" applyProtection="1">
      <alignment vertical="top" wrapText="1"/>
      <protection locked="0"/>
    </xf>
    <xf numFmtId="0" fontId="2" fillId="0" borderId="0" xfId="1" applyFont="1" applyAlignment="1">
      <alignment vertical="center"/>
    </xf>
    <xf numFmtId="0" fontId="2" fillId="2" borderId="0" xfId="1" applyFont="1" applyFill="1" applyAlignment="1">
      <alignment vertical="center"/>
    </xf>
    <xf numFmtId="0" fontId="21" fillId="0" borderId="0" xfId="0" applyFont="1" applyAlignment="1">
      <alignment vertical="top"/>
    </xf>
    <xf numFmtId="0" fontId="21" fillId="5" borderId="0" xfId="0" applyFont="1" applyFill="1" applyAlignment="1">
      <alignment vertical="top"/>
    </xf>
    <xf numFmtId="1" fontId="24" fillId="0" borderId="0" xfId="0" applyNumberFormat="1" applyFont="1" applyAlignment="1">
      <alignment horizontal="center" vertical="center"/>
    </xf>
    <xf numFmtId="0" fontId="24" fillId="0" borderId="0" xfId="0" applyFont="1" applyAlignment="1">
      <alignment vertical="top"/>
    </xf>
    <xf numFmtId="0" fontId="21" fillId="3" borderId="0" xfId="1" applyFont="1" applyFill="1" applyAlignment="1">
      <alignment vertical="center" wrapText="1"/>
    </xf>
    <xf numFmtId="0" fontId="28" fillId="0" borderId="0" xfId="1" applyFont="1" applyAlignment="1">
      <alignment vertical="top" wrapText="1"/>
    </xf>
    <xf numFmtId="0" fontId="2" fillId="0" borderId="0" xfId="0" applyFont="1" applyAlignment="1">
      <alignment horizontal="left" vertical="top" wrapText="1"/>
    </xf>
    <xf numFmtId="0" fontId="29" fillId="0" borderId="0" xfId="1" applyFont="1"/>
    <xf numFmtId="49" fontId="32" fillId="0" borderId="0" xfId="1" quotePrefix="1" applyNumberFormat="1" applyFont="1" applyAlignment="1">
      <alignment vertical="center" wrapText="1"/>
    </xf>
    <xf numFmtId="0" fontId="29" fillId="2" borderId="0" xfId="1" applyFont="1" applyFill="1"/>
    <xf numFmtId="0" fontId="29" fillId="0" borderId="0" xfId="1" applyFont="1" applyAlignment="1">
      <alignment horizontal="left" vertical="top" wrapText="1"/>
    </xf>
    <xf numFmtId="0" fontId="29" fillId="0" borderId="0" xfId="0" applyFont="1" applyAlignment="1">
      <alignment horizontal="left" vertical="top" wrapText="1"/>
    </xf>
    <xf numFmtId="0" fontId="2" fillId="0" borderId="0" xfId="1" applyFont="1" applyAlignment="1">
      <alignment vertical="top"/>
    </xf>
    <xf numFmtId="0" fontId="2" fillId="0" borderId="0" xfId="0" applyFont="1"/>
    <xf numFmtId="1" fontId="0" fillId="0" borderId="0" xfId="0" applyNumberFormat="1"/>
    <xf numFmtId="0" fontId="21" fillId="0" borderId="0" xfId="0" applyFont="1" applyAlignment="1">
      <alignment horizontal="left" vertical="top"/>
    </xf>
    <xf numFmtId="0" fontId="20" fillId="0" borderId="0" xfId="0" applyFont="1"/>
    <xf numFmtId="0" fontId="35" fillId="0" borderId="0" xfId="0" applyFont="1"/>
    <xf numFmtId="0" fontId="12" fillId="6" borderId="3" xfId="0" applyFont="1" applyFill="1" applyBorder="1" applyAlignment="1">
      <alignment vertical="top" wrapText="1"/>
    </xf>
    <xf numFmtId="49" fontId="12" fillId="6" borderId="3" xfId="0" applyNumberFormat="1" applyFont="1" applyFill="1" applyBorder="1" applyAlignment="1">
      <alignment vertical="top" wrapText="1"/>
    </xf>
    <xf numFmtId="0" fontId="12" fillId="6" borderId="3" xfId="0" applyFont="1" applyFill="1" applyBorder="1" applyAlignment="1">
      <alignment horizontal="left" vertical="top" wrapText="1"/>
    </xf>
    <xf numFmtId="0" fontId="36" fillId="0" borderId="0" xfId="0" applyFont="1"/>
    <xf numFmtId="0" fontId="33" fillId="5" borderId="0" xfId="0" applyFont="1" applyFill="1" applyAlignment="1">
      <alignment vertical="center"/>
    </xf>
    <xf numFmtId="0" fontId="21" fillId="0" borderId="0" xfId="1" applyFont="1" applyAlignment="1">
      <alignment vertical="center" wrapText="1"/>
    </xf>
    <xf numFmtId="0" fontId="37" fillId="0" borderId="0" xfId="0" applyFont="1" applyAlignment="1">
      <alignment vertical="center"/>
    </xf>
    <xf numFmtId="0" fontId="20" fillId="0" borderId="0" xfId="0" applyFont="1" applyAlignment="1">
      <alignment vertical="center"/>
    </xf>
    <xf numFmtId="0" fontId="34" fillId="0" borderId="0" xfId="0" applyFont="1" applyAlignment="1">
      <alignment horizontal="center"/>
    </xf>
    <xf numFmtId="0" fontId="1" fillId="0" borderId="0" xfId="0" applyFont="1"/>
    <xf numFmtId="0" fontId="38" fillId="0" borderId="0" xfId="0" applyFont="1" applyAlignment="1">
      <alignment vertical="top"/>
    </xf>
    <xf numFmtId="0" fontId="12" fillId="6" borderId="3" xfId="0" applyFont="1" applyFill="1" applyBorder="1" applyAlignment="1">
      <alignment vertical="top"/>
    </xf>
    <xf numFmtId="49" fontId="21" fillId="0" borderId="0" xfId="0" applyNumberFormat="1" applyFont="1" applyAlignment="1">
      <alignment horizontal="left" vertical="top"/>
    </xf>
    <xf numFmtId="49" fontId="0" fillId="0" borderId="0" xfId="0" applyNumberFormat="1"/>
    <xf numFmtId="49" fontId="0" fillId="0" borderId="3" xfId="0" applyNumberFormat="1" applyBorder="1"/>
    <xf numFmtId="0" fontId="0" fillId="0" borderId="3" xfId="0" applyBorder="1" applyProtection="1">
      <protection locked="0"/>
    </xf>
    <xf numFmtId="4" fontId="0" fillId="0" borderId="3" xfId="0" applyNumberFormat="1" applyBorder="1" applyProtection="1">
      <protection locked="0"/>
    </xf>
    <xf numFmtId="0" fontId="0" fillId="0" borderId="0" xfId="0" applyAlignment="1">
      <alignment vertical="top" wrapText="1"/>
    </xf>
    <xf numFmtId="1" fontId="0" fillId="0" borderId="3" xfId="0" applyNumberFormat="1" applyBorder="1" applyAlignment="1" applyProtection="1">
      <alignment vertical="top" wrapText="1"/>
      <protection locked="0"/>
    </xf>
    <xf numFmtId="14" fontId="0" fillId="0" borderId="3" xfId="0" applyNumberFormat="1" applyBorder="1" applyAlignment="1" applyProtection="1">
      <alignment vertical="top" wrapText="1"/>
      <protection locked="0"/>
    </xf>
    <xf numFmtId="0" fontId="5" fillId="0" borderId="0" xfId="0" applyFont="1" applyAlignment="1">
      <alignment vertical="center" wrapText="1"/>
    </xf>
    <xf numFmtId="0" fontId="20" fillId="0" borderId="0" xfId="0" applyFont="1" applyAlignment="1">
      <alignment vertical="top"/>
    </xf>
    <xf numFmtId="49" fontId="20" fillId="0" borderId="0" xfId="0" applyNumberFormat="1" applyFont="1" applyAlignment="1">
      <alignment vertical="top"/>
    </xf>
    <xf numFmtId="49" fontId="34" fillId="0" borderId="0" xfId="0" applyNumberFormat="1" applyFont="1" applyAlignment="1">
      <alignment horizontal="center"/>
    </xf>
    <xf numFmtId="0" fontId="12" fillId="0" borderId="0" xfId="0" applyFont="1"/>
    <xf numFmtId="0" fontId="0" fillId="0" borderId="3" xfId="0" applyBorder="1"/>
    <xf numFmtId="0" fontId="12" fillId="6" borderId="12" xfId="0" applyFont="1" applyFill="1" applyBorder="1" applyAlignment="1">
      <alignment vertical="top" wrapText="1"/>
    </xf>
    <xf numFmtId="0" fontId="12" fillId="0" borderId="0" xfId="0" applyFont="1" applyAlignment="1">
      <alignment vertical="center"/>
    </xf>
    <xf numFmtId="14" fontId="0" fillId="0" borderId="3" xfId="0" applyNumberFormat="1" applyBorder="1" applyProtection="1">
      <protection locked="0"/>
    </xf>
    <xf numFmtId="4" fontId="0" fillId="0" borderId="3" xfId="0" applyNumberFormat="1" applyBorder="1" applyAlignment="1" applyProtection="1">
      <alignment vertical="top" wrapText="1"/>
      <protection locked="0"/>
    </xf>
    <xf numFmtId="0" fontId="5" fillId="7" borderId="0" xfId="1" applyFont="1" applyFill="1"/>
    <xf numFmtId="0" fontId="1" fillId="7" borderId="0" xfId="1" applyFill="1" applyAlignment="1">
      <alignment textRotation="90"/>
    </xf>
    <xf numFmtId="0" fontId="5" fillId="7" borderId="0" xfId="1" applyFont="1" applyFill="1" applyAlignment="1">
      <alignment vertical="center" wrapText="1"/>
    </xf>
    <xf numFmtId="0" fontId="5" fillId="7" borderId="0" xfId="1" applyFont="1" applyFill="1" applyAlignment="1">
      <alignment vertical="center"/>
    </xf>
    <xf numFmtId="0" fontId="5" fillId="0" borderId="0" xfId="1" applyFont="1" applyAlignment="1">
      <alignment horizontal="left" vertical="center"/>
    </xf>
    <xf numFmtId="0" fontId="0" fillId="0" borderId="3" xfId="0" applyBorder="1" applyAlignment="1">
      <alignment vertical="top" wrapText="1"/>
    </xf>
    <xf numFmtId="49" fontId="0" fillId="0" borderId="3" xfId="0" applyNumberFormat="1" applyBorder="1" applyAlignment="1">
      <alignment vertical="top" wrapText="1"/>
    </xf>
    <xf numFmtId="0" fontId="28" fillId="5" borderId="0" xfId="0" applyFont="1" applyFill="1" applyAlignment="1">
      <alignment vertical="top"/>
    </xf>
    <xf numFmtId="0" fontId="28" fillId="0" borderId="0" xfId="0" applyFont="1" applyAlignment="1">
      <alignment vertical="top"/>
    </xf>
    <xf numFmtId="0" fontId="5" fillId="0" borderId="3" xfId="0" applyFont="1" applyBorder="1" applyAlignment="1" applyProtection="1">
      <alignment vertical="top" wrapText="1"/>
      <protection locked="0"/>
    </xf>
    <xf numFmtId="0" fontId="40" fillId="0" borderId="0" xfId="1" applyFont="1"/>
    <xf numFmtId="0" fontId="40" fillId="8" borderId="0" xfId="1" applyFont="1" applyFill="1" applyAlignment="1">
      <alignment horizontal="right" wrapText="1"/>
    </xf>
    <xf numFmtId="0" fontId="40" fillId="0" borderId="0" xfId="1" applyFont="1" applyAlignment="1">
      <alignment horizontal="right"/>
    </xf>
    <xf numFmtId="164" fontId="1" fillId="0" borderId="0" xfId="1" applyNumberFormat="1" applyAlignment="1">
      <alignment horizontal="center"/>
    </xf>
    <xf numFmtId="0" fontId="12" fillId="0" borderId="0" xfId="1" applyFont="1" applyAlignment="1">
      <alignment vertical="center" wrapText="1"/>
    </xf>
    <xf numFmtId="0" fontId="37" fillId="0" borderId="3" xfId="0" applyFont="1" applyBorder="1" applyAlignment="1">
      <alignment vertical="top" wrapText="1"/>
    </xf>
    <xf numFmtId="0" fontId="1" fillId="0" borderId="0" xfId="1" applyAlignment="1">
      <alignment horizontal="center"/>
    </xf>
    <xf numFmtId="0" fontId="1" fillId="0" borderId="0" xfId="1"/>
    <xf numFmtId="0" fontId="41" fillId="0" borderId="0" xfId="1" applyFont="1" applyAlignment="1">
      <alignment horizontal="right" vertical="top" wrapText="1"/>
    </xf>
    <xf numFmtId="0" fontId="1" fillId="0" borderId="0" xfId="1" applyAlignment="1">
      <alignment horizontal="center" vertical="top"/>
    </xf>
    <xf numFmtId="3" fontId="1" fillId="0" borderId="0" xfId="1" applyNumberFormat="1" applyAlignment="1">
      <alignment horizontal="right" vertical="top"/>
    </xf>
    <xf numFmtId="3" fontId="42" fillId="0" borderId="0" xfId="0" applyNumberFormat="1" applyFont="1" applyAlignment="1">
      <alignment horizontal="right" vertical="top"/>
    </xf>
    <xf numFmtId="1" fontId="1" fillId="0" borderId="0" xfId="1" applyNumberFormat="1" applyAlignment="1">
      <alignment horizontal="right" vertical="top"/>
    </xf>
    <xf numFmtId="10" fontId="41" fillId="0" borderId="0" xfId="2" quotePrefix="1" applyNumberFormat="1" applyFont="1" applyBorder="1" applyAlignment="1" applyProtection="1">
      <alignment horizontal="center"/>
    </xf>
    <xf numFmtId="164" fontId="4" fillId="0" borderId="0" xfId="0" applyNumberFormat="1" applyFont="1" applyAlignment="1">
      <alignment vertical="center"/>
    </xf>
    <xf numFmtId="0" fontId="43" fillId="0" borderId="0" xfId="1" applyFont="1" applyAlignment="1">
      <alignment horizontal="center"/>
    </xf>
    <xf numFmtId="164" fontId="1" fillId="0" borderId="0" xfId="1" applyNumberFormat="1" applyAlignment="1">
      <alignment horizontal="right" vertical="top"/>
    </xf>
    <xf numFmtId="10" fontId="41" fillId="0" borderId="0" xfId="1" applyNumberFormat="1" applyFont="1" applyAlignment="1">
      <alignment horizontal="center"/>
    </xf>
    <xf numFmtId="10" fontId="41" fillId="0" borderId="0" xfId="2" applyNumberFormat="1" applyFont="1" applyBorder="1" applyAlignment="1" applyProtection="1">
      <alignment horizontal="center"/>
    </xf>
    <xf numFmtId="164" fontId="42" fillId="0" borderId="0" xfId="0" applyNumberFormat="1" applyFont="1" applyAlignment="1">
      <alignment horizontal="right" vertical="top"/>
    </xf>
    <xf numFmtId="164" fontId="2" fillId="0" borderId="0" xfId="1" applyNumberFormat="1" applyFont="1" applyAlignment="1">
      <alignment horizontal="right" vertical="top"/>
    </xf>
    <xf numFmtId="0" fontId="0" fillId="0" borderId="0" xfId="0" applyAlignment="1">
      <alignment horizontal="center"/>
    </xf>
    <xf numFmtId="0" fontId="12" fillId="0" borderId="0" xfId="1" applyFont="1" applyAlignment="1">
      <alignment vertical="top" wrapText="1"/>
    </xf>
    <xf numFmtId="164" fontId="40" fillId="0" borderId="0" xfId="0" applyNumberFormat="1" applyFont="1" applyAlignment="1">
      <alignment vertical="center"/>
    </xf>
    <xf numFmtId="0" fontId="37" fillId="0" borderId="0" xfId="0" applyFont="1"/>
    <xf numFmtId="14" fontId="0" fillId="0" borderId="0" xfId="0" applyNumberFormat="1"/>
    <xf numFmtId="0" fontId="40" fillId="8" borderId="0" xfId="1" applyFont="1" applyFill="1" applyAlignment="1">
      <alignment horizontal="left" wrapText="1"/>
    </xf>
    <xf numFmtId="2" fontId="0" fillId="0" borderId="0" xfId="0" applyNumberFormat="1"/>
    <xf numFmtId="14" fontId="1" fillId="9" borderId="0" xfId="1" applyNumberFormat="1" applyFill="1" applyAlignment="1" applyProtection="1">
      <alignment horizontal="center"/>
      <protection locked="0"/>
    </xf>
    <xf numFmtId="0" fontId="7" fillId="0" borderId="0" xfId="1" applyFont="1" applyAlignment="1">
      <alignment vertical="center"/>
    </xf>
    <xf numFmtId="49" fontId="1" fillId="9" borderId="0" xfId="1" applyNumberFormat="1" applyFill="1" applyAlignment="1">
      <alignment horizontal="center"/>
    </xf>
    <xf numFmtId="14" fontId="1" fillId="9" borderId="0" xfId="1" applyNumberFormat="1" applyFill="1" applyAlignment="1" applyProtection="1">
      <alignment horizontal="left"/>
      <protection locked="0"/>
    </xf>
    <xf numFmtId="49" fontId="1" fillId="9" borderId="0" xfId="1" applyNumberFormat="1" applyFill="1" applyAlignment="1" applyProtection="1">
      <alignment horizontal="left"/>
      <protection locked="0"/>
    </xf>
    <xf numFmtId="0" fontId="2" fillId="0" borderId="0" xfId="0" applyFont="1"/>
    <xf numFmtId="0" fontId="44" fillId="0" borderId="0" xfId="0" applyFont="1" applyAlignment="1">
      <alignment vertical="center"/>
    </xf>
    <xf numFmtId="0" fontId="44" fillId="0" borderId="0" xfId="0" applyFont="1"/>
    <xf numFmtId="49" fontId="0" fillId="0" borderId="3" xfId="0" applyNumberFormat="1" applyBorder="1" applyProtection="1">
      <protection locked="0"/>
    </xf>
    <xf numFmtId="0" fontId="46" fillId="0" borderId="0" xfId="0" applyFont="1" applyAlignment="1">
      <alignment vertical="center"/>
    </xf>
    <xf numFmtId="14" fontId="4" fillId="0" borderId="7" xfId="1" applyNumberFormat="1" applyFont="1" applyBorder="1" applyAlignment="1" applyProtection="1">
      <alignment horizontal="center" vertical="center" wrapText="1"/>
      <protection locked="0"/>
    </xf>
    <xf numFmtId="14" fontId="4" fillId="0" borderId="0" xfId="1" applyNumberFormat="1" applyFont="1" applyAlignment="1" applyProtection="1">
      <alignment horizontal="center" vertical="center" wrapText="1"/>
      <protection locked="0"/>
    </xf>
    <xf numFmtId="14" fontId="4" fillId="0" borderId="8" xfId="1" applyNumberFormat="1" applyFont="1" applyBorder="1" applyAlignment="1" applyProtection="1">
      <alignment horizontal="center" vertical="center" wrapText="1"/>
      <protection locked="0"/>
    </xf>
    <xf numFmtId="14" fontId="4" fillId="0" borderId="9" xfId="1" applyNumberFormat="1" applyFont="1" applyBorder="1" applyAlignment="1" applyProtection="1">
      <alignment horizontal="center" vertical="center" wrapText="1"/>
      <protection locked="0"/>
    </xf>
    <xf numFmtId="14" fontId="4" fillId="0" borderId="1" xfId="1" applyNumberFormat="1" applyFont="1" applyBorder="1" applyAlignment="1" applyProtection="1">
      <alignment horizontal="center" vertical="center" wrapText="1"/>
      <protection locked="0"/>
    </xf>
    <xf numFmtId="14" fontId="4" fillId="0" borderId="10" xfId="1" applyNumberFormat="1" applyFont="1" applyBorder="1" applyAlignment="1" applyProtection="1">
      <alignment horizontal="center" vertical="center" wrapText="1"/>
      <protection locked="0"/>
    </xf>
    <xf numFmtId="0" fontId="25" fillId="0" borderId="0" xfId="1" applyFont="1" applyAlignment="1">
      <alignment vertical="top" wrapText="1"/>
    </xf>
    <xf numFmtId="0" fontId="26" fillId="0" borderId="0" xfId="0" applyFont="1" applyAlignment="1">
      <alignment vertical="top" wrapText="1"/>
    </xf>
    <xf numFmtId="0" fontId="4" fillId="0" borderId="0" xfId="1" applyFont="1" applyAlignment="1">
      <alignment horizontal="left" vertical="top" wrapText="1"/>
    </xf>
    <xf numFmtId="0" fontId="2" fillId="0" borderId="0" xfId="0" applyFont="1"/>
    <xf numFmtId="0" fontId="3" fillId="3" borderId="0" xfId="1" applyFont="1" applyFill="1" applyAlignment="1">
      <alignment vertical="center" wrapText="1"/>
    </xf>
    <xf numFmtId="0" fontId="6" fillId="2" borderId="5" xfId="1" applyFont="1" applyFill="1" applyBorder="1" applyAlignment="1">
      <alignment vertical="center" wrapText="1"/>
    </xf>
    <xf numFmtId="0" fontId="6" fillId="2" borderId="2" xfId="1" applyFont="1" applyFill="1" applyBorder="1" applyAlignment="1">
      <alignment vertical="center" wrapText="1"/>
    </xf>
    <xf numFmtId="0" fontId="6" fillId="2" borderId="6" xfId="1" applyFont="1" applyFill="1" applyBorder="1" applyAlignment="1">
      <alignment vertical="center" wrapText="1"/>
    </xf>
    <xf numFmtId="0" fontId="3" fillId="3" borderId="0" xfId="1" applyFont="1" applyFill="1" applyAlignment="1">
      <alignment vertical="top" wrapText="1"/>
    </xf>
    <xf numFmtId="49" fontId="4" fillId="0" borderId="7" xfId="1" applyNumberFormat="1" applyFont="1" applyBorder="1" applyAlignment="1" applyProtection="1">
      <alignment horizontal="left" vertical="center" wrapText="1"/>
      <protection locked="0"/>
    </xf>
    <xf numFmtId="0" fontId="4" fillId="0" borderId="0" xfId="1" applyFont="1" applyAlignment="1" applyProtection="1">
      <alignment vertical="center" wrapText="1"/>
      <protection locked="0"/>
    </xf>
    <xf numFmtId="0" fontId="4" fillId="0" borderId="8" xfId="1" applyFont="1" applyBorder="1" applyAlignment="1" applyProtection="1">
      <alignment vertical="center" wrapText="1"/>
      <protection locked="0"/>
    </xf>
    <xf numFmtId="0" fontId="4" fillId="0" borderId="7" xfId="1" applyFont="1" applyBorder="1" applyAlignment="1" applyProtection="1">
      <alignment vertical="center" wrapText="1"/>
      <protection locked="0"/>
    </xf>
    <xf numFmtId="0" fontId="4" fillId="0" borderId="9" xfId="1" applyFont="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0" xfId="1" applyFont="1" applyBorder="1" applyAlignment="1" applyProtection="1">
      <alignment vertical="center" wrapText="1"/>
      <protection locked="0"/>
    </xf>
    <xf numFmtId="0" fontId="45" fillId="0" borderId="0" xfId="0" applyFont="1" applyAlignment="1">
      <alignment horizontal="left" vertical="top" textRotation="90"/>
    </xf>
    <xf numFmtId="49" fontId="4" fillId="0" borderId="0" xfId="1" applyNumberFormat="1" applyFont="1" applyAlignment="1" applyProtection="1">
      <alignment horizontal="left" vertical="center" wrapText="1"/>
      <protection locked="0"/>
    </xf>
    <xf numFmtId="49" fontId="4" fillId="0" borderId="8" xfId="1" applyNumberFormat="1" applyFont="1" applyBorder="1" applyAlignment="1" applyProtection="1">
      <alignment horizontal="left" vertical="center" wrapText="1"/>
      <protection locked="0"/>
    </xf>
    <xf numFmtId="0" fontId="6" fillId="2" borderId="2"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0" xfId="1" applyFont="1" applyFill="1" applyBorder="1" applyAlignment="1">
      <alignment horizontal="left" vertical="center" wrapText="1"/>
    </xf>
    <xf numFmtId="49" fontId="4" fillId="0" borderId="9" xfId="1" applyNumberFormat="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49" fontId="4" fillId="0" borderId="10" xfId="1" applyNumberFormat="1" applyFont="1" applyBorder="1" applyAlignment="1" applyProtection="1">
      <alignment horizontal="left" vertical="center" wrapText="1"/>
      <protection locked="0"/>
    </xf>
    <xf numFmtId="0" fontId="1" fillId="0" borderId="0" xfId="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1" xfId="1" applyBorder="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7" fillId="0" borderId="4" xfId="1" applyFont="1" applyBorder="1" applyAlignment="1">
      <alignment horizontal="left"/>
    </xf>
    <xf numFmtId="0" fontId="32" fillId="0" borderId="0" xfId="1" applyFont="1" applyAlignment="1">
      <alignment horizontal="left" vertical="top" wrapText="1"/>
    </xf>
    <xf numFmtId="0" fontId="29" fillId="0" borderId="0" xfId="0" applyFont="1" applyAlignment="1">
      <alignment horizontal="left" vertical="top" wrapText="1"/>
    </xf>
    <xf numFmtId="0" fontId="29" fillId="0" borderId="0" xfId="1" applyFont="1" applyAlignment="1">
      <alignment horizontal="left" vertical="top" wrapText="1"/>
    </xf>
    <xf numFmtId="0" fontId="29" fillId="0" borderId="0" xfId="1" quotePrefix="1" applyFont="1" applyAlignment="1">
      <alignment horizontal="left" vertical="top" wrapText="1"/>
    </xf>
    <xf numFmtId="0" fontId="23" fillId="0" borderId="0" xfId="0" applyFont="1" applyAlignment="1">
      <alignment vertical="top"/>
    </xf>
    <xf numFmtId="0" fontId="33" fillId="3" borderId="0" xfId="1" applyFont="1" applyFill="1" applyAlignment="1">
      <alignment vertical="center" wrapText="1"/>
    </xf>
    <xf numFmtId="0" fontId="33" fillId="5" borderId="0" xfId="0" applyFont="1" applyFill="1" applyAlignment="1">
      <alignment horizontal="left" vertical="center"/>
    </xf>
    <xf numFmtId="49" fontId="12" fillId="6" borderId="13" xfId="0" applyNumberFormat="1" applyFont="1" applyFill="1" applyBorder="1" applyAlignment="1">
      <alignment horizontal="center" vertical="center" wrapText="1"/>
    </xf>
    <xf numFmtId="49" fontId="12" fillId="6" borderId="11" xfId="0" applyNumberFormat="1" applyFont="1" applyFill="1" applyBorder="1" applyAlignment="1">
      <alignment horizontal="center" vertical="top" wrapText="1"/>
    </xf>
    <xf numFmtId="0" fontId="12" fillId="6" borderId="3" xfId="0" applyFont="1" applyFill="1" applyBorder="1" applyAlignment="1">
      <alignment vertical="top" wrapText="1"/>
    </xf>
    <xf numFmtId="49" fontId="12" fillId="6" borderId="3" xfId="0" applyNumberFormat="1" applyFont="1" applyFill="1" applyBorder="1" applyAlignment="1">
      <alignment vertical="top" wrapText="1"/>
    </xf>
    <xf numFmtId="0" fontId="4" fillId="0" borderId="7" xfId="1" applyFont="1" applyBorder="1" applyProtection="1">
      <protection locked="0"/>
    </xf>
    <xf numFmtId="0" fontId="4" fillId="0" borderId="0" xfId="1" applyFont="1" applyProtection="1">
      <protection locked="0"/>
    </xf>
    <xf numFmtId="0" fontId="4" fillId="0" borderId="8" xfId="1" applyFont="1" applyBorder="1" applyProtection="1">
      <protection locked="0"/>
    </xf>
    <xf numFmtId="0" fontId="4" fillId="0" borderId="9" xfId="1" applyFont="1" applyBorder="1" applyProtection="1">
      <protection locked="0"/>
    </xf>
    <xf numFmtId="0" fontId="4" fillId="0" borderId="1" xfId="1" applyFont="1" applyBorder="1" applyProtection="1">
      <protection locked="0"/>
    </xf>
    <xf numFmtId="0" fontId="4" fillId="0" borderId="10" xfId="1" applyFont="1" applyBorder="1" applyProtection="1">
      <protection locked="0"/>
    </xf>
    <xf numFmtId="14" fontId="4" fillId="0" borderId="7" xfId="1" applyNumberFormat="1" applyFont="1" applyBorder="1" applyAlignment="1" applyProtection="1">
      <alignment horizontal="left" vertical="center" wrapText="1"/>
      <protection locked="0"/>
    </xf>
    <xf numFmtId="14" fontId="4" fillId="0" borderId="0" xfId="1" applyNumberFormat="1" applyFont="1" applyAlignment="1" applyProtection="1">
      <alignment horizontal="left" vertical="center" wrapText="1"/>
      <protection locked="0"/>
    </xf>
    <xf numFmtId="14" fontId="4" fillId="0" borderId="8" xfId="1" applyNumberFormat="1" applyFont="1" applyBorder="1" applyAlignment="1" applyProtection="1">
      <alignment horizontal="left" vertical="center" wrapText="1"/>
      <protection locked="0"/>
    </xf>
    <xf numFmtId="14" fontId="4" fillId="0" borderId="9" xfId="1" applyNumberFormat="1" applyFont="1" applyBorder="1" applyAlignment="1" applyProtection="1">
      <alignment horizontal="left" vertical="center" wrapText="1"/>
      <protection locked="0"/>
    </xf>
    <xf numFmtId="14" fontId="4" fillId="0" borderId="1" xfId="1" applyNumberFormat="1" applyFont="1" applyBorder="1" applyAlignment="1" applyProtection="1">
      <alignment horizontal="left" vertical="center" wrapText="1"/>
      <protection locked="0"/>
    </xf>
    <xf numFmtId="14" fontId="4" fillId="0" borderId="10" xfId="1" applyNumberFormat="1" applyFont="1" applyBorder="1" applyAlignment="1" applyProtection="1">
      <alignment horizontal="left" vertical="center" wrapText="1"/>
      <protection locked="0"/>
    </xf>
    <xf numFmtId="0" fontId="4" fillId="0" borderId="0" xfId="1" applyFont="1" applyAlignment="1">
      <alignment vertical="top" wrapText="1"/>
    </xf>
    <xf numFmtId="0" fontId="19" fillId="0" borderId="0" xfId="1" applyFont="1" applyAlignment="1">
      <alignment vertical="top" wrapText="1"/>
    </xf>
    <xf numFmtId="0" fontId="2" fillId="6" borderId="14" xfId="1" applyFont="1" applyFill="1" applyBorder="1"/>
    <xf numFmtId="0" fontId="0" fillId="0" borderId="0" xfId="0" applyAlignment="1" applyProtection="1">
      <alignment horizontal="left" vertical="top" wrapText="1"/>
      <protection locked="0"/>
    </xf>
  </cellXfs>
  <cellStyles count="3">
    <cellStyle name="Prozent" xfId="2" builtinId="5"/>
    <cellStyle name="Standard" xfId="0" builtinId="0"/>
    <cellStyle name="Standard 2" xfId="1" xr:uid="{00000000-0005-0000-0000-000001000000}"/>
  </cellStyles>
  <dxfs count="12">
    <dxf>
      <font>
        <color theme="1"/>
      </font>
      <fill>
        <patternFill>
          <bgColor rgb="FFFFC7CE"/>
        </patternFill>
      </fill>
    </dxf>
    <dxf>
      <fill>
        <patternFill>
          <bgColor theme="3" tint="0.59996337778862885"/>
        </patternFill>
      </fill>
    </dxf>
    <dxf>
      <fill>
        <patternFill>
          <bgColor rgb="FFFFFF66"/>
        </patternFill>
      </fill>
    </dxf>
    <dxf>
      <font>
        <color theme="1"/>
      </font>
      <fill>
        <patternFill>
          <bgColor rgb="FFFFC7CE"/>
        </patternFill>
      </fill>
    </dxf>
    <dxf>
      <fill>
        <patternFill>
          <bgColor theme="3" tint="0.59996337778862885"/>
        </patternFill>
      </fill>
    </dxf>
    <dxf>
      <fill>
        <patternFill>
          <bgColor rgb="FFFFFF66"/>
        </patternFill>
      </fill>
    </dxf>
    <dxf>
      <font>
        <color theme="1"/>
      </font>
      <fill>
        <patternFill>
          <bgColor rgb="FFFFC7CE"/>
        </patternFill>
      </fill>
    </dxf>
    <dxf>
      <fill>
        <patternFill>
          <bgColor theme="3" tint="0.59996337778862885"/>
        </patternFill>
      </fill>
    </dxf>
    <dxf>
      <fill>
        <patternFill>
          <bgColor rgb="FFFFFF66"/>
        </patternFill>
      </fill>
    </dxf>
    <dxf>
      <font>
        <color theme="1"/>
      </font>
      <fill>
        <patternFill>
          <bgColor rgb="FFFFC7CE"/>
        </patternFill>
      </fill>
    </dxf>
    <dxf>
      <fill>
        <patternFill>
          <bgColor theme="3" tint="0.59996337778862885"/>
        </patternFill>
      </fill>
    </dxf>
    <dxf>
      <fill>
        <patternFill>
          <bgColor rgb="FFFFFF66"/>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28787</xdr:colOff>
      <xdr:row>47</xdr:row>
      <xdr:rowOff>59689</xdr:rowOff>
    </xdr:from>
    <xdr:to>
      <xdr:col>0</xdr:col>
      <xdr:colOff>178929</xdr:colOff>
      <xdr:row>57</xdr:row>
      <xdr:rowOff>898</xdr:rowOff>
    </xdr:to>
    <xdr:sp macro="" textlink="">
      <xdr:nvSpPr>
        <xdr:cNvPr id="3" name="Text Box 37">
          <a:extLst>
            <a:ext uri="{FF2B5EF4-FFF2-40B4-BE49-F238E27FC236}">
              <a16:creationId xmlns:a16="http://schemas.microsoft.com/office/drawing/2014/main" id="{00000000-0008-0000-0000-000003000000}"/>
            </a:ext>
          </a:extLst>
        </xdr:cNvPr>
        <xdr:cNvSpPr txBox="1">
          <a:spLocks noChangeArrowheads="1"/>
        </xdr:cNvSpPr>
      </xdr:nvSpPr>
      <xdr:spPr bwMode="auto">
        <a:xfrm>
          <a:off x="28787" y="6313381"/>
          <a:ext cx="152823" cy="1439757"/>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twoCellAnchor>
    <xdr:from>
      <xdr:col>3</xdr:col>
      <xdr:colOff>30811</xdr:colOff>
      <xdr:row>6</xdr:row>
      <xdr:rowOff>15241</xdr:rowOff>
    </xdr:from>
    <xdr:to>
      <xdr:col>10</xdr:col>
      <xdr:colOff>19050</xdr:colOff>
      <xdr:row>14</xdr:row>
      <xdr:rowOff>38101</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345136" y="1196341"/>
          <a:ext cx="2683814" cy="1165860"/>
        </a:xfrm>
        <a:prstGeom prst="rect">
          <a:avLst/>
        </a:prstGeom>
        <a:solidFill>
          <a:srgbClr val="FFFFFF"/>
        </a:solidFill>
        <a:ln w="3175">
          <a:noFill/>
          <a:miter lim="800000"/>
          <a:headEnd/>
          <a:tailEnd/>
        </a:ln>
      </xdr:spPr>
      <xdr:txBody>
        <a:bodyPr vertOverflow="clip" wrap="square" lIns="91440" tIns="45720" rIns="91440" bIns="45720" anchor="t" upright="1"/>
        <a:lstStyle/>
        <a:p>
          <a:pPr algn="l" rtl="0">
            <a:defRPr sz="1000"/>
          </a:pPr>
          <a:r>
            <a:rPr lang="de-DE" sz="1100" b="0" i="0" u="none" strike="noStrike" baseline="0">
              <a:solidFill>
                <a:srgbClr val="000000"/>
              </a:solidFill>
              <a:latin typeface="Arial"/>
              <a:cs typeface="Arial"/>
            </a:rPr>
            <a:t>An die</a:t>
          </a:r>
        </a:p>
        <a:p>
          <a:pPr algn="l" rtl="0">
            <a:defRPr sz="1000"/>
          </a:pPr>
          <a:endParaRPr lang="de-DE" sz="11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Sächsische Aufbaubank – Förderbank –</a:t>
          </a:r>
        </a:p>
        <a:p>
          <a:pPr algn="l" rtl="0">
            <a:defRPr sz="1000"/>
          </a:pPr>
          <a:endParaRPr lang="de-DE" sz="11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 </a:t>
          </a:r>
        </a:p>
        <a:p>
          <a:pPr algn="l" rtl="0">
            <a:defRPr sz="1000"/>
          </a:pPr>
          <a:r>
            <a:rPr lang="de-DE" sz="1100" b="0" i="0" u="none" strike="noStrike" baseline="0">
              <a:solidFill>
                <a:srgbClr val="000000"/>
              </a:solidFill>
              <a:latin typeface="Arial"/>
              <a:cs typeface="Arial"/>
            </a:rPr>
            <a:t>01054 Dresden</a:t>
          </a:r>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23</xdr:row>
          <xdr:rowOff>104775</xdr:rowOff>
        </xdr:from>
        <xdr:to>
          <xdr:col>12</xdr:col>
          <xdr:colOff>171450</xdr:colOff>
          <xdr:row>25</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85725</xdr:rowOff>
        </xdr:from>
        <xdr:to>
          <xdr:col>12</xdr:col>
          <xdr:colOff>171450</xdr:colOff>
          <xdr:row>27</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482610</xdr:colOff>
      <xdr:row>0</xdr:row>
      <xdr:rowOff>123825</xdr:rowOff>
    </xdr:from>
    <xdr:to>
      <xdr:col>18</xdr:col>
      <xdr:colOff>4273</xdr:colOff>
      <xdr:row>3</xdr:row>
      <xdr:rowOff>107258</xdr:rowOff>
    </xdr:to>
    <xdr:pic>
      <xdr:nvPicPr>
        <xdr:cNvPr id="3173" name="Grafik 1">
          <a:extLst>
            <a:ext uri="{FF2B5EF4-FFF2-40B4-BE49-F238E27FC236}">
              <a16:creationId xmlns:a16="http://schemas.microsoft.com/office/drawing/2014/main" id="{00000000-0008-0000-0000-000065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8401" y="123825"/>
          <a:ext cx="896890" cy="39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2</xdr:row>
          <xdr:rowOff>9525</xdr:rowOff>
        </xdr:from>
        <xdr:to>
          <xdr:col>9</xdr:col>
          <xdr:colOff>704850</xdr:colOff>
          <xdr:row>3</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twoCellAnchor>
    <xdr:from>
      <xdr:col>0</xdr:col>
      <xdr:colOff>29117</xdr:colOff>
      <xdr:row>27</xdr:row>
      <xdr:rowOff>77637</xdr:rowOff>
    </xdr:from>
    <xdr:to>
      <xdr:col>0</xdr:col>
      <xdr:colOff>198408</xdr:colOff>
      <xdr:row>66</xdr:row>
      <xdr:rowOff>26528</xdr:rowOff>
    </xdr:to>
    <xdr:sp macro="" textlink="">
      <xdr:nvSpPr>
        <xdr:cNvPr id="3" name="Text Box 11">
          <a:extLst>
            <a:ext uri="{FF2B5EF4-FFF2-40B4-BE49-F238E27FC236}">
              <a16:creationId xmlns:a16="http://schemas.microsoft.com/office/drawing/2014/main" id="{00000000-0008-0000-0200-000003000000}"/>
            </a:ext>
          </a:extLst>
        </xdr:cNvPr>
        <xdr:cNvSpPr txBox="1">
          <a:spLocks noChangeArrowheads="1"/>
        </xdr:cNvSpPr>
      </xdr:nvSpPr>
      <xdr:spPr bwMode="auto">
        <a:xfrm>
          <a:off x="29117" y="4580626"/>
          <a:ext cx="169291" cy="1656921"/>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60021</xdr:colOff>
      <xdr:row>53</xdr:row>
      <xdr:rowOff>1075055</xdr:rowOff>
    </xdr:from>
    <xdr:to>
      <xdr:col>0</xdr:col>
      <xdr:colOff>187384</xdr:colOff>
      <xdr:row>55</xdr:row>
      <xdr:rowOff>57008</xdr:rowOff>
    </xdr:to>
    <xdr:sp macro="" textlink="">
      <xdr:nvSpPr>
        <xdr:cNvPr id="2" name="Text Box 11">
          <a:extLst>
            <a:ext uri="{FF2B5EF4-FFF2-40B4-BE49-F238E27FC236}">
              <a16:creationId xmlns:a16="http://schemas.microsoft.com/office/drawing/2014/main" id="{00000000-0008-0000-0600-000002000000}"/>
            </a:ext>
          </a:extLst>
        </xdr:cNvPr>
        <xdr:cNvSpPr txBox="1">
          <a:spLocks noChangeArrowheads="1"/>
        </xdr:cNvSpPr>
      </xdr:nvSpPr>
      <xdr:spPr bwMode="auto">
        <a:xfrm>
          <a:off x="61595" y="5064972"/>
          <a:ext cx="129540" cy="1299703"/>
        </a:xfrm>
        <a:prstGeom prst="rect">
          <a:avLst/>
        </a:prstGeom>
        <a:noFill/>
        <a:ln w="9525">
          <a:noFill/>
          <a:miter lim="800000"/>
          <a:headEnd/>
          <a:tailEnd/>
        </a:ln>
      </xdr:spPr>
      <xdr:txBody>
        <a:bodyPr vertOverflow="clip" vert="vert270" wrap="square" lIns="27432" tIns="0" rIns="0" bIns="18288" anchor="t" upright="1"/>
        <a:lstStyle/>
        <a:p>
          <a:pPr algn="l" rtl="0">
            <a:defRPr sz="1000"/>
          </a:pPr>
          <a:endParaRPr lang="de-DE"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61"/>
  <sheetViews>
    <sheetView showGridLines="0" tabSelected="1" zoomScale="110" zoomScaleNormal="110" zoomScaleSheetLayoutView="100" workbookViewId="0">
      <selection activeCell="D27" sqref="D27:J28"/>
    </sheetView>
  </sheetViews>
  <sheetFormatPr baseColWidth="10" defaultColWidth="11.42578125" defaultRowHeight="11.25" x14ac:dyDescent="0.2"/>
  <cols>
    <col min="1" max="1" width="0.5703125" style="4" customWidth="1"/>
    <col min="2" max="2" width="3.42578125" style="4" customWidth="1"/>
    <col min="3" max="3" width="0.7109375" style="4" customWidth="1"/>
    <col min="4" max="4" width="9.5703125" style="4" customWidth="1"/>
    <col min="5" max="5" width="0.7109375" style="4" customWidth="1"/>
    <col min="6" max="6" width="9.5703125" style="4" customWidth="1"/>
    <col min="7" max="7" width="0.7109375" style="4" customWidth="1"/>
    <col min="8" max="8" width="9.7109375" style="4" customWidth="1"/>
    <col min="9" max="9" width="0.7109375" style="4" customWidth="1"/>
    <col min="10" max="10" width="9.85546875" style="4" customWidth="1"/>
    <col min="11" max="11" width="4" style="4" customWidth="1"/>
    <col min="12" max="12" width="1" style="4" customWidth="1"/>
    <col min="13" max="13" width="9.85546875" style="4" customWidth="1"/>
    <col min="14" max="14" width="9.5703125" style="4" customWidth="1"/>
    <col min="15" max="15" width="0.7109375" style="4" customWidth="1"/>
    <col min="16" max="16" width="9.5703125" style="4" customWidth="1"/>
    <col min="17" max="17" width="0.7109375" style="4" customWidth="1"/>
    <col min="18" max="18" width="9.5703125" style="4" customWidth="1"/>
    <col min="19" max="19" width="2.28515625" style="4" customWidth="1"/>
    <col min="20" max="16384" width="11.42578125" style="4"/>
  </cols>
  <sheetData>
    <row r="1" spans="1:19" x14ac:dyDescent="0.2">
      <c r="A1" s="3"/>
      <c r="B1" s="178" t="s">
        <v>155</v>
      </c>
      <c r="C1" s="3" t="s">
        <v>8</v>
      </c>
      <c r="D1" s="3"/>
      <c r="E1" s="3"/>
      <c r="F1" s="3"/>
      <c r="G1" s="3"/>
      <c r="H1" s="3"/>
      <c r="I1" s="3"/>
      <c r="J1" s="3"/>
      <c r="K1" s="3"/>
      <c r="L1" s="3"/>
      <c r="M1" s="3"/>
      <c r="N1" s="3"/>
      <c r="O1" s="3"/>
      <c r="P1" s="3"/>
      <c r="Q1" s="3"/>
      <c r="R1" s="3"/>
      <c r="S1" s="3"/>
    </row>
    <row r="2" spans="1:19" x14ac:dyDescent="0.2">
      <c r="A2" s="3"/>
      <c r="B2" s="178"/>
      <c r="C2" s="3"/>
      <c r="D2" s="3"/>
      <c r="E2" s="3"/>
      <c r="F2" s="3"/>
      <c r="G2" s="3"/>
      <c r="H2" s="3"/>
      <c r="I2" s="3"/>
      <c r="J2" s="3"/>
      <c r="K2" s="3"/>
      <c r="L2" s="3"/>
      <c r="M2" s="3"/>
      <c r="N2" s="3"/>
      <c r="O2" s="3"/>
      <c r="P2" s="3"/>
      <c r="Q2" s="3"/>
      <c r="R2" s="3"/>
      <c r="S2" s="3"/>
    </row>
    <row r="3" spans="1:19" x14ac:dyDescent="0.2">
      <c r="A3" s="3"/>
      <c r="B3" s="178"/>
      <c r="C3" s="3"/>
      <c r="D3" s="3"/>
      <c r="E3" s="3"/>
      <c r="F3" s="3"/>
      <c r="G3" s="3"/>
      <c r="H3" s="3"/>
      <c r="I3" s="3"/>
      <c r="J3" s="3"/>
      <c r="K3" s="3"/>
      <c r="L3" s="3"/>
      <c r="M3" s="3"/>
      <c r="N3" s="3"/>
      <c r="O3" s="3"/>
      <c r="P3" s="3"/>
      <c r="Q3" s="3"/>
      <c r="R3" s="3"/>
      <c r="S3" s="3"/>
    </row>
    <row r="4" spans="1:19" x14ac:dyDescent="0.2">
      <c r="A4" s="3"/>
      <c r="B4" s="178"/>
      <c r="C4" s="3"/>
      <c r="D4" s="3"/>
      <c r="E4" s="3"/>
      <c r="F4" s="3"/>
      <c r="G4" s="3"/>
      <c r="H4" s="3"/>
      <c r="I4" s="3"/>
      <c r="J4" s="3"/>
      <c r="K4" s="3"/>
      <c r="L4" s="3"/>
      <c r="M4" s="3"/>
      <c r="N4" s="3"/>
      <c r="O4" s="3"/>
      <c r="P4" s="3"/>
      <c r="Q4" s="3"/>
      <c r="R4" s="3"/>
      <c r="S4" s="3"/>
    </row>
    <row r="5" spans="1:19" ht="37.35" customHeight="1" x14ac:dyDescent="0.2">
      <c r="A5" s="3"/>
      <c r="B5" s="178"/>
      <c r="C5" s="3"/>
      <c r="D5" s="3"/>
      <c r="E5" s="3"/>
      <c r="F5" s="3"/>
      <c r="G5" s="3"/>
      <c r="H5" s="3"/>
      <c r="I5" s="3"/>
      <c r="J5" s="37"/>
      <c r="K5" s="3"/>
      <c r="L5" s="3"/>
      <c r="M5" s="3"/>
      <c r="N5" s="3"/>
      <c r="O5" s="3"/>
      <c r="P5" s="3"/>
      <c r="Q5" s="3"/>
      <c r="R5" s="3"/>
      <c r="S5" s="3"/>
    </row>
    <row r="6" spans="1:19" x14ac:dyDescent="0.2">
      <c r="A6" s="3"/>
      <c r="B6" s="3"/>
      <c r="C6" s="3"/>
      <c r="D6" s="3"/>
      <c r="E6" s="3"/>
      <c r="F6" s="3"/>
      <c r="G6" s="3"/>
      <c r="H6" s="3"/>
      <c r="I6" s="3"/>
      <c r="J6" s="3"/>
      <c r="K6" s="3"/>
      <c r="L6" s="3"/>
      <c r="M6" s="3"/>
      <c r="N6" s="3"/>
      <c r="O6" s="3"/>
      <c r="P6" s="3"/>
      <c r="Q6" s="3"/>
      <c r="R6" s="3"/>
      <c r="S6" s="3"/>
    </row>
    <row r="7" spans="1:19" x14ac:dyDescent="0.2">
      <c r="A7" s="3"/>
      <c r="B7" s="3"/>
      <c r="C7" s="3"/>
      <c r="D7" s="3"/>
      <c r="E7" s="3"/>
      <c r="F7" s="3"/>
      <c r="G7" s="3"/>
      <c r="H7" s="3"/>
      <c r="I7" s="3"/>
      <c r="J7" s="3"/>
      <c r="K7" s="3"/>
      <c r="L7" s="167" t="s">
        <v>0</v>
      </c>
      <c r="M7" s="168"/>
      <c r="N7" s="168"/>
      <c r="O7" s="168"/>
      <c r="P7" s="168"/>
      <c r="Q7" s="168"/>
      <c r="R7" s="169"/>
      <c r="S7" s="3"/>
    </row>
    <row r="8" spans="1:19" x14ac:dyDescent="0.2">
      <c r="A8" s="3"/>
      <c r="B8" s="3"/>
      <c r="C8" s="3"/>
      <c r="D8" s="3"/>
      <c r="E8" s="3"/>
      <c r="F8" s="3"/>
      <c r="G8" s="3"/>
      <c r="H8" s="3"/>
      <c r="I8" s="3"/>
      <c r="J8" s="3"/>
      <c r="K8" s="3"/>
      <c r="L8" s="171"/>
      <c r="M8" s="179"/>
      <c r="N8" s="179"/>
      <c r="O8" s="179"/>
      <c r="P8" s="179"/>
      <c r="Q8" s="179"/>
      <c r="R8" s="180"/>
      <c r="S8" s="3"/>
    </row>
    <row r="9" spans="1:19" x14ac:dyDescent="0.2">
      <c r="A9" s="3"/>
      <c r="B9" s="3"/>
      <c r="C9" s="3"/>
      <c r="D9" s="3"/>
      <c r="E9" s="3"/>
      <c r="F9" s="3"/>
      <c r="G9" s="3"/>
      <c r="H9" s="3"/>
      <c r="I9" s="3"/>
      <c r="J9" s="3"/>
      <c r="K9" s="3"/>
      <c r="L9" s="171"/>
      <c r="M9" s="179"/>
      <c r="N9" s="179"/>
      <c r="O9" s="179"/>
      <c r="P9" s="179"/>
      <c r="Q9" s="179"/>
      <c r="R9" s="180"/>
      <c r="S9" s="3"/>
    </row>
    <row r="10" spans="1:19" x14ac:dyDescent="0.2">
      <c r="A10" s="3"/>
      <c r="B10" s="3"/>
      <c r="C10" s="3"/>
      <c r="D10" s="3"/>
      <c r="E10" s="3"/>
      <c r="F10" s="3"/>
      <c r="G10" s="3"/>
      <c r="H10" s="3"/>
      <c r="I10" s="3"/>
      <c r="J10" s="3"/>
      <c r="K10" s="3"/>
      <c r="L10" s="174"/>
      <c r="M10" s="172"/>
      <c r="N10" s="172"/>
      <c r="O10" s="172"/>
      <c r="P10" s="172"/>
      <c r="Q10" s="172"/>
      <c r="R10" s="173"/>
      <c r="S10" s="3"/>
    </row>
    <row r="11" spans="1:19" x14ac:dyDescent="0.2">
      <c r="A11" s="3"/>
      <c r="B11" s="3"/>
      <c r="C11" s="3"/>
      <c r="D11" s="3"/>
      <c r="E11" s="3"/>
      <c r="F11" s="3"/>
      <c r="G11" s="3"/>
      <c r="H11" s="3"/>
      <c r="I11" s="3"/>
      <c r="J11" s="3"/>
      <c r="K11" s="3"/>
      <c r="L11" s="174"/>
      <c r="M11" s="172"/>
      <c r="N11" s="172"/>
      <c r="O11" s="172"/>
      <c r="P11" s="172"/>
      <c r="Q11" s="172"/>
      <c r="R11" s="173"/>
      <c r="S11" s="3"/>
    </row>
    <row r="12" spans="1:19" x14ac:dyDescent="0.2">
      <c r="A12" s="3"/>
      <c r="B12" s="3"/>
      <c r="C12" s="3"/>
      <c r="D12" s="3"/>
      <c r="E12" s="3"/>
      <c r="F12" s="3"/>
      <c r="G12" s="3"/>
      <c r="H12" s="3"/>
      <c r="I12" s="3"/>
      <c r="J12" s="3"/>
      <c r="K12" s="3"/>
      <c r="L12" s="174"/>
      <c r="M12" s="172"/>
      <c r="N12" s="172"/>
      <c r="O12" s="172"/>
      <c r="P12" s="172"/>
      <c r="Q12" s="172"/>
      <c r="R12" s="173"/>
      <c r="S12" s="3"/>
    </row>
    <row r="13" spans="1:19" x14ac:dyDescent="0.2">
      <c r="A13" s="3"/>
      <c r="B13" s="3"/>
      <c r="C13" s="3"/>
      <c r="D13" s="3"/>
      <c r="E13" s="3"/>
      <c r="F13" s="3"/>
      <c r="G13" s="3"/>
      <c r="H13" s="3"/>
      <c r="I13" s="3"/>
      <c r="J13" s="3"/>
      <c r="K13" s="3"/>
      <c r="L13" s="174"/>
      <c r="M13" s="172"/>
      <c r="N13" s="172"/>
      <c r="O13" s="172"/>
      <c r="P13" s="172"/>
      <c r="Q13" s="172"/>
      <c r="R13" s="173"/>
      <c r="S13" s="3"/>
    </row>
    <row r="14" spans="1:19" x14ac:dyDescent="0.2">
      <c r="A14" s="3"/>
      <c r="B14" s="3"/>
      <c r="C14" s="3"/>
      <c r="D14" s="3"/>
      <c r="E14" s="3"/>
      <c r="F14" s="3"/>
      <c r="G14" s="3"/>
      <c r="H14" s="3"/>
      <c r="I14" s="3"/>
      <c r="J14" s="3"/>
      <c r="K14" s="3"/>
      <c r="L14" s="175"/>
      <c r="M14" s="176"/>
      <c r="N14" s="176"/>
      <c r="O14" s="176"/>
      <c r="P14" s="176"/>
      <c r="Q14" s="176"/>
      <c r="R14" s="177"/>
      <c r="S14" s="3"/>
    </row>
    <row r="15" spans="1:19" x14ac:dyDescent="0.2">
      <c r="A15" s="3"/>
      <c r="B15" s="3"/>
      <c r="C15" s="3"/>
      <c r="D15" s="3"/>
      <c r="E15" s="3"/>
      <c r="F15" s="3"/>
      <c r="G15" s="3"/>
      <c r="H15" s="3"/>
      <c r="I15" s="3"/>
      <c r="J15" s="3"/>
      <c r="K15" s="3"/>
      <c r="L15" s="3"/>
      <c r="M15" s="3"/>
      <c r="N15" s="3"/>
      <c r="O15" s="3"/>
      <c r="P15" s="3"/>
      <c r="Q15" s="3"/>
      <c r="R15" s="3"/>
      <c r="S15" s="3"/>
    </row>
    <row r="16" spans="1:19" ht="10.15" customHeight="1" x14ac:dyDescent="0.2">
      <c r="A16" s="3"/>
      <c r="B16" s="3"/>
      <c r="C16" s="3"/>
      <c r="D16" s="13"/>
      <c r="E16" s="13"/>
      <c r="F16" s="13"/>
      <c r="G16" s="13"/>
      <c r="H16" s="13"/>
      <c r="I16" s="13"/>
      <c r="J16" s="13"/>
      <c r="K16" s="13"/>
      <c r="L16" s="13"/>
      <c r="M16" s="13"/>
      <c r="N16" s="13"/>
      <c r="O16" s="13"/>
      <c r="P16" s="13"/>
      <c r="Q16" s="13"/>
      <c r="R16" s="13"/>
      <c r="S16" s="3"/>
    </row>
    <row r="17" spans="1:19" ht="25.15" customHeight="1" x14ac:dyDescent="0.25">
      <c r="A17" s="3"/>
      <c r="B17" s="3"/>
      <c r="C17" s="3"/>
      <c r="D17" s="14" t="s">
        <v>138</v>
      </c>
      <c r="E17" s="14"/>
      <c r="F17" s="14"/>
      <c r="G17" s="14"/>
      <c r="H17" s="14"/>
      <c r="I17" s="14"/>
      <c r="J17" s="14"/>
      <c r="K17" s="14"/>
      <c r="L17" s="13"/>
      <c r="M17" s="15"/>
      <c r="N17" s="13"/>
      <c r="O17" s="13"/>
      <c r="P17" s="13"/>
      <c r="Q17" s="13"/>
      <c r="R17" s="13"/>
      <c r="S17" s="3"/>
    </row>
    <row r="18" spans="1:19" ht="4.7" customHeight="1" x14ac:dyDescent="0.25">
      <c r="A18" s="3"/>
      <c r="B18" s="3"/>
      <c r="C18" s="3"/>
      <c r="D18" s="14"/>
      <c r="E18" s="14"/>
      <c r="F18" s="14"/>
      <c r="G18" s="14"/>
      <c r="H18" s="14"/>
      <c r="I18" s="14"/>
      <c r="J18" s="14"/>
      <c r="K18" s="14"/>
      <c r="L18" s="13"/>
      <c r="M18" s="15"/>
      <c r="N18" s="13"/>
      <c r="O18" s="13"/>
      <c r="P18" s="13"/>
      <c r="Q18" s="13"/>
      <c r="R18" s="13"/>
      <c r="S18" s="3"/>
    </row>
    <row r="19" spans="1:19" ht="20.100000000000001" customHeight="1" x14ac:dyDescent="0.2">
      <c r="A19" s="3"/>
      <c r="B19" s="3"/>
      <c r="C19" s="3"/>
      <c r="D19" s="3"/>
      <c r="E19" s="3"/>
      <c r="F19" s="3"/>
      <c r="G19" s="3"/>
      <c r="H19" s="3"/>
      <c r="I19" s="3"/>
      <c r="J19" s="3"/>
      <c r="K19" s="3"/>
      <c r="L19" s="3"/>
      <c r="M19" s="3"/>
      <c r="N19" s="3"/>
      <c r="O19" s="3"/>
      <c r="P19" s="3"/>
      <c r="Q19" s="3"/>
      <c r="R19" s="3"/>
      <c r="S19" s="3"/>
    </row>
    <row r="20" spans="1:19" s="2" customFormat="1" ht="12.75" x14ac:dyDescent="0.2">
      <c r="A20" s="1"/>
      <c r="B20" s="42" t="s">
        <v>9</v>
      </c>
      <c r="C20" s="1"/>
      <c r="D20" s="170" t="s">
        <v>10</v>
      </c>
      <c r="E20" s="170"/>
      <c r="F20" s="170"/>
      <c r="G20" s="170"/>
      <c r="H20" s="170"/>
      <c r="I20" s="170"/>
      <c r="J20" s="170"/>
      <c r="K20" s="170"/>
      <c r="L20" s="170"/>
      <c r="M20" s="170"/>
      <c r="N20" s="170"/>
      <c r="O20" s="170"/>
      <c r="P20" s="170"/>
      <c r="Q20" s="170"/>
      <c r="R20" s="170"/>
      <c r="S20" s="1"/>
    </row>
    <row r="21" spans="1:19" x14ac:dyDescent="0.2">
      <c r="A21" s="3"/>
      <c r="B21" s="3"/>
      <c r="C21" s="3"/>
      <c r="D21" s="3"/>
      <c r="E21" s="3"/>
      <c r="F21" s="3"/>
      <c r="G21" s="3"/>
      <c r="H21" s="3"/>
      <c r="I21" s="3"/>
      <c r="J21" s="3"/>
      <c r="K21" s="3"/>
      <c r="L21" s="3"/>
      <c r="M21" s="3"/>
      <c r="N21" s="3"/>
      <c r="O21" s="3"/>
      <c r="P21" s="3"/>
      <c r="Q21" s="3"/>
      <c r="R21" s="3"/>
      <c r="S21" s="3"/>
    </row>
    <row r="22" spans="1:19" s="33" customFormat="1" ht="10.5" customHeight="1" x14ac:dyDescent="0.2">
      <c r="A22" s="34"/>
      <c r="B22" s="34"/>
      <c r="C22" s="34"/>
      <c r="D22" s="167" t="s">
        <v>11</v>
      </c>
      <c r="E22" s="168"/>
      <c r="F22" s="168"/>
      <c r="G22" s="168"/>
      <c r="H22" s="168"/>
      <c r="I22" s="168"/>
      <c r="J22" s="168"/>
      <c r="K22" s="31"/>
      <c r="L22" s="181" t="s">
        <v>112</v>
      </c>
      <c r="M22" s="181"/>
      <c r="N22" s="181"/>
      <c r="O22" s="181"/>
      <c r="P22" s="181"/>
      <c r="Q22" s="181"/>
      <c r="R22" s="182"/>
      <c r="S22" s="34"/>
    </row>
    <row r="23" spans="1:19" ht="10.15" customHeight="1" x14ac:dyDescent="0.2">
      <c r="A23" s="3"/>
      <c r="B23" s="3"/>
      <c r="C23" s="3"/>
      <c r="D23" s="171"/>
      <c r="E23" s="179"/>
      <c r="F23" s="179"/>
      <c r="G23" s="179"/>
      <c r="H23" s="179"/>
      <c r="I23" s="179"/>
      <c r="J23" s="180"/>
      <c r="K23" s="43"/>
      <c r="L23" s="183"/>
      <c r="M23" s="184"/>
      <c r="N23" s="184"/>
      <c r="O23" s="184"/>
      <c r="P23" s="184"/>
      <c r="Q23" s="184"/>
      <c r="R23" s="185"/>
      <c r="S23" s="3"/>
    </row>
    <row r="24" spans="1:19" ht="10.15" customHeight="1" x14ac:dyDescent="0.2">
      <c r="A24" s="3"/>
      <c r="B24" s="3"/>
      <c r="C24" s="3"/>
      <c r="D24" s="186"/>
      <c r="E24" s="187"/>
      <c r="F24" s="187"/>
      <c r="G24" s="187"/>
      <c r="H24" s="187"/>
      <c r="I24" s="187"/>
      <c r="J24" s="188"/>
      <c r="K24" s="43"/>
      <c r="L24" s="44"/>
      <c r="M24" s="44"/>
      <c r="N24" s="44"/>
      <c r="O24" s="44"/>
      <c r="P24" s="44"/>
      <c r="Q24" s="44"/>
      <c r="R24" s="44"/>
      <c r="S24" s="3"/>
    </row>
    <row r="25" spans="1:19" s="5" customFormat="1" ht="12.75" x14ac:dyDescent="0.2">
      <c r="A25" s="8"/>
      <c r="B25" s="8"/>
      <c r="C25" s="8"/>
      <c r="D25" s="16"/>
      <c r="E25" s="11"/>
      <c r="F25" s="11"/>
      <c r="G25" s="11"/>
      <c r="H25" s="11"/>
      <c r="I25" s="11"/>
      <c r="J25" s="11"/>
      <c r="K25" s="11"/>
      <c r="L25" s="30"/>
      <c r="M25" s="112" t="s">
        <v>105</v>
      </c>
      <c r="N25" s="112"/>
      <c r="O25" s="17"/>
      <c r="P25" s="17"/>
      <c r="Q25" s="17"/>
      <c r="R25" s="11"/>
      <c r="S25" s="8"/>
    </row>
    <row r="26" spans="1:19" s="33" customFormat="1" x14ac:dyDescent="0.2">
      <c r="A26" s="34"/>
      <c r="B26" s="34"/>
      <c r="C26" s="34"/>
      <c r="D26" s="167" t="s">
        <v>2</v>
      </c>
      <c r="E26" s="168"/>
      <c r="F26" s="168"/>
      <c r="G26" s="168"/>
      <c r="H26" s="168"/>
      <c r="I26" s="168"/>
      <c r="J26" s="169"/>
      <c r="K26" s="31"/>
      <c r="L26" s="31"/>
      <c r="M26" s="31"/>
      <c r="N26" s="31"/>
      <c r="O26" s="31"/>
      <c r="P26" s="31"/>
      <c r="Q26" s="31"/>
      <c r="R26" s="31"/>
      <c r="S26" s="34"/>
    </row>
    <row r="27" spans="1:19" ht="10.15" customHeight="1" x14ac:dyDescent="0.2">
      <c r="A27" s="3"/>
      <c r="B27" s="3"/>
      <c r="C27" s="3"/>
      <c r="D27" s="171"/>
      <c r="E27" s="189"/>
      <c r="F27" s="189"/>
      <c r="G27" s="189"/>
      <c r="H27" s="189"/>
      <c r="I27" s="189"/>
      <c r="J27" s="190"/>
      <c r="K27" s="45"/>
      <c r="L27" s="46"/>
      <c r="M27" s="34" t="s">
        <v>106</v>
      </c>
      <c r="N27" s="34"/>
      <c r="O27" s="44"/>
      <c r="P27" s="44"/>
      <c r="Q27" s="44"/>
      <c r="R27" s="44"/>
      <c r="S27" s="3"/>
    </row>
    <row r="28" spans="1:19" ht="10.15" customHeight="1" x14ac:dyDescent="0.2">
      <c r="A28" s="3"/>
      <c r="B28" s="3"/>
      <c r="C28" s="3"/>
      <c r="D28" s="191"/>
      <c r="E28" s="192"/>
      <c r="F28" s="192"/>
      <c r="G28" s="192"/>
      <c r="H28" s="192"/>
      <c r="I28" s="192"/>
      <c r="J28" s="193"/>
      <c r="K28" s="45"/>
      <c r="L28" s="44"/>
      <c r="M28" s="44"/>
      <c r="N28" s="44"/>
      <c r="O28" s="44"/>
      <c r="P28" s="44"/>
      <c r="Q28" s="44"/>
      <c r="R28" s="44"/>
      <c r="S28" s="3"/>
    </row>
    <row r="29" spans="1:19" s="5" customFormat="1" ht="20.100000000000001" customHeight="1" x14ac:dyDescent="0.15">
      <c r="A29" s="8"/>
      <c r="B29" s="8"/>
      <c r="C29" s="8"/>
      <c r="D29" s="7"/>
      <c r="E29" s="7"/>
      <c r="F29" s="7"/>
      <c r="G29" s="7"/>
      <c r="H29" s="7"/>
      <c r="I29" s="7"/>
      <c r="J29" s="7"/>
      <c r="K29" s="7"/>
      <c r="L29" s="8"/>
      <c r="M29" s="8"/>
      <c r="N29" s="8"/>
      <c r="O29" s="9"/>
      <c r="P29" s="9"/>
      <c r="Q29" s="9"/>
      <c r="R29" s="10"/>
      <c r="S29" s="8"/>
    </row>
    <row r="30" spans="1:19" s="2" customFormat="1" ht="12.75" x14ac:dyDescent="0.2">
      <c r="A30" s="1"/>
      <c r="B30" s="42" t="s">
        <v>12</v>
      </c>
      <c r="C30" s="1"/>
      <c r="D30" s="170" t="s">
        <v>13</v>
      </c>
      <c r="E30" s="170"/>
      <c r="F30" s="170"/>
      <c r="G30" s="170"/>
      <c r="H30" s="170"/>
      <c r="I30" s="170"/>
      <c r="J30" s="170"/>
      <c r="K30" s="170"/>
      <c r="L30" s="170"/>
      <c r="M30" s="170"/>
      <c r="N30" s="170"/>
      <c r="O30" s="170"/>
      <c r="P30" s="170"/>
      <c r="Q30" s="170"/>
      <c r="R30" s="170"/>
      <c r="S30" s="1"/>
    </row>
    <row r="31" spans="1:19" ht="11.1" customHeight="1" x14ac:dyDescent="0.2">
      <c r="A31" s="3"/>
      <c r="B31" s="3"/>
      <c r="C31" s="18"/>
      <c r="D31" s="19"/>
      <c r="E31" s="19"/>
      <c r="F31" s="19"/>
      <c r="G31" s="19"/>
      <c r="H31" s="19"/>
      <c r="I31" s="19"/>
      <c r="J31" s="19"/>
      <c r="K31" s="19"/>
      <c r="L31" s="20"/>
      <c r="M31" s="19"/>
      <c r="N31" s="19"/>
      <c r="O31" s="19"/>
      <c r="P31" s="19"/>
      <c r="Q31" s="19"/>
      <c r="R31" s="19"/>
      <c r="S31" s="3"/>
    </row>
    <row r="32" spans="1:19" s="33" customFormat="1" ht="10.15" customHeight="1" x14ac:dyDescent="0.2">
      <c r="A32" s="34"/>
      <c r="B32" s="34"/>
      <c r="C32" s="34"/>
      <c r="D32" s="167" t="s">
        <v>27</v>
      </c>
      <c r="E32" s="168"/>
      <c r="F32" s="168"/>
      <c r="G32" s="168"/>
      <c r="H32" s="168"/>
      <c r="I32" s="168"/>
      <c r="J32" s="169"/>
      <c r="K32" s="31"/>
      <c r="L32" s="31"/>
      <c r="M32" s="31"/>
      <c r="N32" s="31"/>
      <c r="O32" s="31"/>
      <c r="P32" s="31"/>
      <c r="Q32" s="31"/>
      <c r="R32" s="31"/>
      <c r="S32" s="34"/>
    </row>
    <row r="33" spans="1:19" ht="10.15" customHeight="1" x14ac:dyDescent="0.2">
      <c r="A33" s="3"/>
      <c r="B33" s="3"/>
      <c r="C33" s="3"/>
      <c r="D33" s="171"/>
      <c r="E33" s="172"/>
      <c r="F33" s="172"/>
      <c r="G33" s="172"/>
      <c r="H33" s="172"/>
      <c r="I33" s="172"/>
      <c r="J33" s="173"/>
      <c r="K33" s="47"/>
      <c r="L33" s="44"/>
      <c r="M33" s="44"/>
      <c r="N33" s="44"/>
      <c r="O33" s="44"/>
      <c r="P33" s="44"/>
      <c r="Q33" s="44"/>
      <c r="R33" s="44"/>
      <c r="S33" s="3"/>
    </row>
    <row r="34" spans="1:19" ht="10.15" customHeight="1" x14ac:dyDescent="0.2">
      <c r="A34" s="3"/>
      <c r="B34" s="3"/>
      <c r="C34" s="3"/>
      <c r="D34" s="174"/>
      <c r="E34" s="172"/>
      <c r="F34" s="172"/>
      <c r="G34" s="172"/>
      <c r="H34" s="172"/>
      <c r="I34" s="172"/>
      <c r="J34" s="173"/>
      <c r="K34" s="47"/>
      <c r="L34" s="44"/>
      <c r="M34" s="44"/>
      <c r="N34" s="44"/>
      <c r="O34" s="44"/>
      <c r="P34" s="44"/>
      <c r="Q34" s="44"/>
      <c r="R34" s="44"/>
      <c r="S34" s="3"/>
    </row>
    <row r="35" spans="1:19" ht="4.7" customHeight="1" x14ac:dyDescent="0.2">
      <c r="A35" s="3"/>
      <c r="B35" s="3"/>
      <c r="C35" s="3"/>
      <c r="D35" s="174"/>
      <c r="E35" s="172"/>
      <c r="F35" s="172"/>
      <c r="G35" s="172"/>
      <c r="H35" s="172"/>
      <c r="I35" s="172"/>
      <c r="J35" s="173"/>
      <c r="K35" s="47"/>
      <c r="L35" s="11"/>
      <c r="M35" s="11"/>
      <c r="N35" s="11"/>
      <c r="O35" s="11"/>
      <c r="P35" s="11"/>
      <c r="Q35" s="11"/>
      <c r="R35" s="11"/>
      <c r="S35" s="3"/>
    </row>
    <row r="36" spans="1:19" ht="10.15" customHeight="1" x14ac:dyDescent="0.2">
      <c r="A36" s="3"/>
      <c r="B36" s="3"/>
      <c r="C36" s="3"/>
      <c r="D36" s="175"/>
      <c r="E36" s="176"/>
      <c r="F36" s="176"/>
      <c r="G36" s="176"/>
      <c r="H36" s="176"/>
      <c r="I36" s="176"/>
      <c r="J36" s="177"/>
      <c r="K36" s="47"/>
      <c r="L36" s="12"/>
      <c r="M36" s="12"/>
      <c r="N36" s="12"/>
      <c r="O36" s="12"/>
      <c r="P36" s="12"/>
      <c r="Q36" s="12"/>
      <c r="R36" s="12"/>
      <c r="S36" s="3"/>
    </row>
    <row r="37" spans="1:19" ht="19.7" customHeight="1" x14ac:dyDescent="0.2">
      <c r="A37" s="3"/>
      <c r="B37" s="3"/>
      <c r="C37" s="3"/>
      <c r="D37" s="194" t="s">
        <v>14</v>
      </c>
      <c r="E37" s="194"/>
      <c r="F37" s="194"/>
      <c r="G37" s="21"/>
      <c r="H37" s="21"/>
      <c r="I37" s="21"/>
      <c r="J37" s="21"/>
      <c r="K37" s="38"/>
      <c r="L37" s="44"/>
      <c r="M37" s="22"/>
      <c r="N37" s="44"/>
      <c r="O37" s="44"/>
      <c r="P37" s="44"/>
      <c r="Q37" s="44"/>
      <c r="R37" s="44"/>
      <c r="S37" s="3"/>
    </row>
    <row r="38" spans="1:19" s="33" customFormat="1" ht="10.15" customHeight="1" x14ac:dyDescent="0.2">
      <c r="A38" s="34"/>
      <c r="B38" s="34"/>
      <c r="C38" s="34"/>
      <c r="D38" s="167" t="s">
        <v>15</v>
      </c>
      <c r="E38" s="168"/>
      <c r="F38" s="169"/>
      <c r="G38" s="147"/>
      <c r="H38" s="167" t="s">
        <v>16</v>
      </c>
      <c r="I38" s="168"/>
      <c r="J38" s="169"/>
      <c r="K38" s="31"/>
      <c r="L38" s="44"/>
      <c r="M38" s="22"/>
      <c r="N38" s="44"/>
      <c r="O38" s="44"/>
      <c r="P38" s="44"/>
      <c r="Q38" s="44"/>
      <c r="R38" s="44"/>
      <c r="S38" s="34"/>
    </row>
    <row r="39" spans="1:19" ht="10.15" customHeight="1" x14ac:dyDescent="0.2">
      <c r="A39" s="3"/>
      <c r="B39" s="3"/>
      <c r="C39" s="3"/>
      <c r="D39" s="156"/>
      <c r="E39" s="157"/>
      <c r="F39" s="158"/>
      <c r="G39" s="11"/>
      <c r="H39" s="156"/>
      <c r="I39" s="157"/>
      <c r="J39" s="158"/>
      <c r="K39" s="48"/>
      <c r="L39" s="11"/>
      <c r="M39" s="11"/>
      <c r="N39" s="11"/>
      <c r="O39" s="11"/>
      <c r="P39" s="11"/>
      <c r="Q39" s="11"/>
      <c r="R39" s="11"/>
      <c r="S39" s="3"/>
    </row>
    <row r="40" spans="1:19" ht="10.15" customHeight="1" x14ac:dyDescent="0.2">
      <c r="A40" s="3"/>
      <c r="B40" s="3"/>
      <c r="C40" s="3"/>
      <c r="D40" s="159"/>
      <c r="E40" s="160"/>
      <c r="F40" s="161"/>
      <c r="G40" s="11"/>
      <c r="H40" s="159"/>
      <c r="I40" s="160"/>
      <c r="J40" s="161"/>
      <c r="K40" s="48"/>
      <c r="L40" s="29"/>
      <c r="M40" s="29"/>
      <c r="N40" s="29"/>
      <c r="O40" s="29"/>
      <c r="P40" s="29"/>
      <c r="Q40" s="29"/>
      <c r="R40" s="29"/>
      <c r="S40" s="3"/>
    </row>
    <row r="41" spans="1:19" ht="20.100000000000001" customHeight="1" x14ac:dyDescent="0.2">
      <c r="A41" s="3"/>
      <c r="B41" s="3"/>
      <c r="C41" s="3"/>
      <c r="D41" s="3"/>
      <c r="E41" s="3"/>
      <c r="F41" s="3"/>
      <c r="G41" s="3"/>
      <c r="H41" s="3"/>
      <c r="I41" s="3"/>
      <c r="J41" s="3"/>
      <c r="K41" s="3"/>
      <c r="L41" s="29"/>
      <c r="M41" s="29"/>
      <c r="N41" s="29"/>
      <c r="O41" s="29"/>
      <c r="P41" s="29"/>
      <c r="Q41" s="29"/>
      <c r="R41" s="29"/>
      <c r="S41" s="3"/>
    </row>
    <row r="42" spans="1:19" ht="12.75" x14ac:dyDescent="0.2">
      <c r="A42" s="3"/>
      <c r="B42" s="40" t="s">
        <v>17</v>
      </c>
      <c r="C42" s="3"/>
      <c r="D42" s="166" t="s">
        <v>19</v>
      </c>
      <c r="E42" s="166"/>
      <c r="F42" s="166"/>
      <c r="G42" s="166"/>
      <c r="H42" s="166"/>
      <c r="I42" s="166"/>
      <c r="J42" s="166"/>
      <c r="K42" s="166"/>
      <c r="L42" s="166"/>
      <c r="M42" s="166"/>
      <c r="N42" s="166"/>
      <c r="O42" s="166"/>
      <c r="P42" s="166"/>
      <c r="Q42" s="166"/>
      <c r="R42" s="166"/>
      <c r="S42" s="3"/>
    </row>
    <row r="43" spans="1:19" ht="11.1" customHeight="1" x14ac:dyDescent="0.2">
      <c r="A43" s="3"/>
      <c r="B43" s="3"/>
      <c r="C43" s="3"/>
      <c r="D43" s="3"/>
      <c r="E43" s="3"/>
      <c r="F43" s="3"/>
      <c r="G43" s="3"/>
      <c r="H43" s="3"/>
      <c r="I43" s="3"/>
      <c r="J43" s="3"/>
      <c r="K43" s="3"/>
      <c r="L43" s="3"/>
      <c r="M43" s="3"/>
      <c r="N43" s="3"/>
      <c r="O43" s="3"/>
      <c r="P43" s="3"/>
      <c r="Q43" s="3"/>
      <c r="R43" s="3"/>
      <c r="S43" s="3"/>
    </row>
    <row r="44" spans="1:19" ht="10.15" customHeight="1" x14ac:dyDescent="0.2">
      <c r="A44" s="3"/>
      <c r="B44" s="3"/>
      <c r="C44" s="3"/>
      <c r="D44" s="164" t="s">
        <v>96</v>
      </c>
      <c r="E44" s="165"/>
      <c r="F44" s="165"/>
      <c r="G44" s="165"/>
      <c r="H44" s="165"/>
      <c r="I44" s="165"/>
      <c r="J44" s="165"/>
      <c r="K44" s="41"/>
      <c r="L44" s="29"/>
      <c r="M44" s="29"/>
      <c r="N44" s="29"/>
      <c r="O44" s="29"/>
      <c r="P44" s="29"/>
      <c r="Q44" s="29"/>
      <c r="R44" s="29"/>
      <c r="S44" s="3"/>
    </row>
    <row r="45" spans="1:19" ht="10.15" customHeight="1" x14ac:dyDescent="0.2">
      <c r="A45" s="3"/>
      <c r="B45" s="3"/>
      <c r="C45" s="3"/>
      <c r="D45" s="165"/>
      <c r="E45" s="165"/>
      <c r="F45" s="165"/>
      <c r="G45" s="165"/>
      <c r="H45" s="165"/>
      <c r="I45" s="165"/>
      <c r="J45" s="165"/>
      <c r="K45" s="41"/>
      <c r="L45" s="162"/>
      <c r="M45" s="163"/>
      <c r="N45" s="163"/>
      <c r="O45" s="163"/>
      <c r="P45" s="163"/>
      <c r="Q45" s="163"/>
      <c r="R45" s="163"/>
      <c r="S45" s="3"/>
    </row>
    <row r="46" spans="1:19" ht="10.15" customHeight="1" x14ac:dyDescent="0.2">
      <c r="A46" s="3"/>
      <c r="B46" s="3"/>
      <c r="C46" s="3"/>
      <c r="D46" s="165"/>
      <c r="E46" s="165"/>
      <c r="F46" s="165"/>
      <c r="G46" s="165"/>
      <c r="H46" s="165"/>
      <c r="I46" s="165"/>
      <c r="J46" s="165"/>
      <c r="K46" s="41"/>
      <c r="L46" s="163"/>
      <c r="M46" s="163"/>
      <c r="N46" s="163"/>
      <c r="O46" s="163"/>
      <c r="P46" s="163"/>
      <c r="Q46" s="163"/>
      <c r="R46" s="163"/>
      <c r="S46" s="3"/>
    </row>
    <row r="47" spans="1:19" ht="10.15" customHeight="1" x14ac:dyDescent="0.2">
      <c r="A47" s="3"/>
      <c r="B47" s="3"/>
      <c r="C47" s="3"/>
      <c r="D47" s="165"/>
      <c r="E47" s="165"/>
      <c r="F47" s="165"/>
      <c r="G47" s="165"/>
      <c r="H47" s="165"/>
      <c r="I47" s="165"/>
      <c r="J47" s="165"/>
      <c r="K47" s="41"/>
      <c r="L47" s="163"/>
      <c r="M47" s="163"/>
      <c r="N47" s="163"/>
      <c r="O47" s="163"/>
      <c r="P47" s="163"/>
      <c r="Q47" s="163"/>
      <c r="R47" s="163"/>
      <c r="S47" s="3"/>
    </row>
    <row r="48" spans="1:19" ht="10.15" customHeight="1" x14ac:dyDescent="0.2">
      <c r="A48" s="3"/>
      <c r="B48" s="3"/>
      <c r="C48" s="3"/>
      <c r="D48" s="165"/>
      <c r="E48" s="165"/>
      <c r="F48" s="165"/>
      <c r="G48" s="165"/>
      <c r="H48" s="165"/>
      <c r="I48" s="165"/>
      <c r="J48" s="165"/>
      <c r="K48" s="41"/>
      <c r="L48" s="163"/>
      <c r="M48" s="163"/>
      <c r="N48" s="163"/>
      <c r="O48" s="163"/>
      <c r="P48" s="163"/>
      <c r="Q48" s="163"/>
      <c r="R48" s="163"/>
      <c r="S48" s="3"/>
    </row>
    <row r="49" spans="1:19" ht="10.15" customHeight="1" x14ac:dyDescent="0.2">
      <c r="A49" s="3"/>
      <c r="B49" s="3"/>
      <c r="C49" s="3"/>
      <c r="D49" s="165"/>
      <c r="E49" s="165"/>
      <c r="F49" s="165"/>
      <c r="G49" s="165"/>
      <c r="H49" s="165"/>
      <c r="I49" s="165"/>
      <c r="J49" s="165"/>
      <c r="K49" s="41"/>
      <c r="L49" s="163"/>
      <c r="M49" s="163"/>
      <c r="N49" s="163"/>
      <c r="O49" s="163"/>
      <c r="P49" s="163"/>
      <c r="Q49" s="163"/>
      <c r="R49" s="163"/>
      <c r="S49" s="3"/>
    </row>
    <row r="50" spans="1:19" ht="10.15" customHeight="1" x14ac:dyDescent="0.2">
      <c r="A50" s="3"/>
      <c r="B50" s="3"/>
      <c r="C50" s="3"/>
      <c r="D50" s="165"/>
      <c r="E50" s="165"/>
      <c r="F50" s="165"/>
      <c r="G50" s="165"/>
      <c r="H50" s="165"/>
      <c r="I50" s="165"/>
      <c r="J50" s="165"/>
      <c r="K50" s="41"/>
      <c r="L50" s="163"/>
      <c r="M50" s="163"/>
      <c r="N50" s="163"/>
      <c r="O50" s="163"/>
      <c r="P50" s="163"/>
      <c r="Q50" s="163"/>
      <c r="R50" s="163"/>
      <c r="S50" s="3"/>
    </row>
    <row r="51" spans="1:19" ht="10.15" customHeight="1" x14ac:dyDescent="0.2">
      <c r="A51" s="3"/>
      <c r="B51" s="3"/>
      <c r="C51" s="3"/>
      <c r="D51" s="165"/>
      <c r="E51" s="165"/>
      <c r="F51" s="165"/>
      <c r="G51" s="165"/>
      <c r="H51" s="165"/>
      <c r="I51" s="165"/>
      <c r="J51" s="165"/>
      <c r="K51" s="41"/>
      <c r="L51" s="29"/>
      <c r="M51" s="29"/>
      <c r="N51" s="29"/>
      <c r="O51" s="29"/>
      <c r="P51" s="29"/>
      <c r="Q51" s="29"/>
      <c r="R51" s="29"/>
      <c r="S51" s="3"/>
    </row>
    <row r="52" spans="1:19" ht="10.15" customHeight="1" x14ac:dyDescent="0.2">
      <c r="A52" s="3"/>
      <c r="B52" s="3"/>
      <c r="C52" s="3"/>
      <c r="D52" s="165"/>
      <c r="E52" s="165"/>
      <c r="F52" s="165"/>
      <c r="G52" s="165"/>
      <c r="H52" s="165"/>
      <c r="I52" s="165"/>
      <c r="J52" s="165"/>
      <c r="K52" s="41"/>
      <c r="L52" s="29"/>
      <c r="M52" s="29"/>
      <c r="N52" s="29"/>
      <c r="O52" s="29"/>
      <c r="P52" s="29"/>
      <c r="Q52" s="29"/>
      <c r="R52" s="29"/>
      <c r="S52" s="3"/>
    </row>
    <row r="53" spans="1:19" ht="10.15" customHeight="1" x14ac:dyDescent="0.2">
      <c r="A53" s="3"/>
      <c r="B53" s="3"/>
      <c r="C53" s="3"/>
      <c r="D53" s="165"/>
      <c r="E53" s="165"/>
      <c r="F53" s="165"/>
      <c r="G53" s="165"/>
      <c r="H53" s="165"/>
      <c r="I53" s="165"/>
      <c r="J53" s="165"/>
      <c r="K53" s="41"/>
      <c r="L53" s="29"/>
      <c r="M53" s="29"/>
      <c r="N53" s="29"/>
      <c r="O53" s="29"/>
      <c r="P53" s="29"/>
      <c r="Q53" s="29"/>
      <c r="R53" s="29"/>
      <c r="S53" s="3"/>
    </row>
    <row r="54" spans="1:19" ht="10.15" customHeight="1" x14ac:dyDescent="0.2">
      <c r="A54" s="3"/>
      <c r="B54" s="3"/>
      <c r="C54" s="3"/>
      <c r="D54" s="165"/>
      <c r="E54" s="165"/>
      <c r="F54" s="165"/>
      <c r="G54" s="165"/>
      <c r="H54" s="165"/>
      <c r="I54" s="165"/>
      <c r="J54" s="165"/>
      <c r="K54" s="41"/>
      <c r="L54" s="29"/>
      <c r="M54" s="29"/>
      <c r="N54" s="29"/>
      <c r="O54" s="29"/>
      <c r="P54" s="29"/>
      <c r="Q54" s="29"/>
      <c r="R54" s="29"/>
      <c r="S54" s="3"/>
    </row>
    <row r="55" spans="1:19" ht="31.9" customHeight="1" x14ac:dyDescent="0.2">
      <c r="A55" s="3"/>
      <c r="B55" s="3"/>
      <c r="C55" s="3"/>
      <c r="D55" s="165"/>
      <c r="E55" s="165"/>
      <c r="F55" s="165"/>
      <c r="G55" s="165"/>
      <c r="H55" s="165"/>
      <c r="I55" s="165"/>
      <c r="J55" s="165"/>
      <c r="K55" s="41"/>
      <c r="L55" s="29"/>
      <c r="M55" s="29"/>
      <c r="N55" s="29"/>
      <c r="O55" s="29"/>
      <c r="P55" s="29"/>
      <c r="Q55" s="29"/>
      <c r="R55" s="29"/>
      <c r="S55" s="3"/>
    </row>
    <row r="56" spans="1:19" ht="10.5" customHeight="1" x14ac:dyDescent="0.2">
      <c r="A56" s="3"/>
      <c r="B56" s="3"/>
      <c r="C56" s="3"/>
      <c r="D56" s="165"/>
      <c r="E56" s="165"/>
      <c r="F56" s="165"/>
      <c r="G56" s="165"/>
      <c r="H56" s="165"/>
      <c r="I56" s="165"/>
      <c r="J56" s="165"/>
      <c r="K56" s="41"/>
      <c r="L56" s="29"/>
      <c r="M56" s="29"/>
      <c r="N56" s="29"/>
      <c r="O56" s="29"/>
      <c r="P56" s="29"/>
      <c r="Q56" s="29"/>
      <c r="R56" s="29"/>
      <c r="S56" s="3"/>
    </row>
    <row r="57" spans="1:19" ht="10.15" customHeight="1" x14ac:dyDescent="0.2">
      <c r="A57" s="3"/>
      <c r="B57" s="3"/>
      <c r="C57" s="3"/>
      <c r="D57" s="165"/>
      <c r="E57" s="165"/>
      <c r="F57" s="165"/>
      <c r="G57" s="165"/>
      <c r="H57" s="165"/>
      <c r="I57" s="165"/>
      <c r="J57" s="165"/>
      <c r="K57" s="41"/>
      <c r="L57" s="29"/>
      <c r="M57" s="29"/>
      <c r="N57" s="29"/>
      <c r="O57" s="29"/>
      <c r="P57" s="29"/>
      <c r="Q57" s="29"/>
      <c r="R57" s="29"/>
      <c r="S57" s="3"/>
    </row>
    <row r="58" spans="1:19" ht="10.15" customHeight="1" x14ac:dyDescent="0.2">
      <c r="A58" s="3"/>
      <c r="B58" s="3"/>
      <c r="C58" s="3"/>
      <c r="D58" s="165"/>
      <c r="E58" s="165"/>
      <c r="F58" s="165"/>
      <c r="G58" s="165"/>
      <c r="H58" s="165"/>
      <c r="I58" s="165"/>
      <c r="J58" s="165"/>
      <c r="K58" s="41"/>
      <c r="L58" s="29"/>
      <c r="M58" s="29"/>
      <c r="N58" s="29"/>
      <c r="O58" s="29"/>
      <c r="P58" s="29"/>
      <c r="Q58" s="29"/>
      <c r="R58" s="29"/>
      <c r="S58" s="3"/>
    </row>
    <row r="59" spans="1:19" ht="53.25" customHeight="1" x14ac:dyDescent="0.2">
      <c r="A59" s="3"/>
      <c r="B59"/>
      <c r="C59"/>
      <c r="D59" s="165"/>
      <c r="E59" s="165"/>
      <c r="F59" s="165"/>
      <c r="G59" s="165"/>
      <c r="H59" s="165"/>
      <c r="I59" s="165"/>
      <c r="J59" s="165"/>
      <c r="K59" s="3"/>
      <c r="L59" s="3"/>
      <c r="M59" s="3"/>
      <c r="N59" s="3"/>
      <c r="O59" s="3"/>
      <c r="P59" s="3"/>
      <c r="Q59" s="3"/>
      <c r="R59" s="3"/>
      <c r="S59" s="3"/>
    </row>
    <row r="60" spans="1:19" ht="10.15" customHeight="1" x14ac:dyDescent="0.2">
      <c r="B60" s="24"/>
    </row>
    <row r="61" spans="1:19" x14ac:dyDescent="0.2">
      <c r="B61" s="24"/>
    </row>
  </sheetData>
  <sheetProtection algorithmName="SHA-512" hashValue="uNMjOTHF2/fp2mtiIWnEmLbpm/76VYEaT+feDKOxRmSsY7PVqotiXY7pv5YZyjMavl3+1Px76rhQ1hk1l2iZ5Q==" saltValue="NeU6AlsnlBe8reRflQlWCA==" spinCount="100000" sheet="1" selectLockedCells="1"/>
  <mergeCells count="20">
    <mergeCell ref="H38:J38"/>
    <mergeCell ref="D30:R30"/>
    <mergeCell ref="D32:J32"/>
    <mergeCell ref="D33:J36"/>
    <mergeCell ref="B1:B5"/>
    <mergeCell ref="L7:R7"/>
    <mergeCell ref="L8:R14"/>
    <mergeCell ref="D20:R20"/>
    <mergeCell ref="L22:R23"/>
    <mergeCell ref="D23:J24"/>
    <mergeCell ref="D26:J26"/>
    <mergeCell ref="D27:J28"/>
    <mergeCell ref="D37:F37"/>
    <mergeCell ref="D38:F38"/>
    <mergeCell ref="D22:J22"/>
    <mergeCell ref="D39:F40"/>
    <mergeCell ref="H39:J40"/>
    <mergeCell ref="L45:R50"/>
    <mergeCell ref="D44:J59"/>
    <mergeCell ref="D42:R42"/>
  </mergeCells>
  <pageMargins left="0.78740157480314965" right="0.59055118110236227" top="0.59055118110236227" bottom="0.59055118110236227" header="0.51181102362204722" footer="0.27559055118110237"/>
  <pageSetup paperSize="9" scale="96" orientation="portrait" cellComments="asDisplayed" r:id="rId1"/>
  <headerFooter>
    <oddFooter>&amp;L&amp;8 62770  09/25 
&amp;R&amp;8Seite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9525</xdr:colOff>
                    <xdr:row>23</xdr:row>
                    <xdr:rowOff>104775</xdr:rowOff>
                  </from>
                  <to>
                    <xdr:col>12</xdr:col>
                    <xdr:colOff>171450</xdr:colOff>
                    <xdr:row>25</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9525</xdr:colOff>
                    <xdr:row>25</xdr:row>
                    <xdr:rowOff>85725</xdr:rowOff>
                  </from>
                  <to>
                    <xdr:col>12</xdr:col>
                    <xdr:colOff>171450</xdr:colOff>
                    <xdr:row>27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S58"/>
  <sheetViews>
    <sheetView showGridLines="0" view="pageBreakPreview" zoomScaleNormal="100" zoomScaleSheetLayoutView="100" workbookViewId="0">
      <selection activeCell="K47" sqref="K47"/>
    </sheetView>
  </sheetViews>
  <sheetFormatPr baseColWidth="10" defaultColWidth="11" defaultRowHeight="11.25" x14ac:dyDescent="0.2"/>
  <cols>
    <col min="1" max="1" width="1.140625" style="4" customWidth="1"/>
    <col min="2" max="2" width="4.7109375" style="4" customWidth="1"/>
    <col min="3" max="3" width="0.7109375" style="4" customWidth="1"/>
    <col min="4" max="4" width="10.7109375" style="4" customWidth="1"/>
    <col min="5" max="5" width="0.7109375" style="4" customWidth="1"/>
    <col min="6" max="6" width="10.7109375" style="4" customWidth="1"/>
    <col min="7" max="7" width="0.7109375" style="4" customWidth="1"/>
    <col min="8" max="8" width="10.7109375" style="4" customWidth="1"/>
    <col min="9" max="9" width="0.7109375" style="4" customWidth="1"/>
    <col min="10" max="10" width="14.85546875" style="4" customWidth="1"/>
    <col min="11" max="11" width="2.42578125" style="4" customWidth="1"/>
    <col min="12" max="12" width="10.7109375" style="4" customWidth="1"/>
    <col min="13" max="13" width="0.7109375" style="4" customWidth="1"/>
    <col min="14" max="14" width="10.7109375" style="4" customWidth="1"/>
    <col min="15" max="15" width="0.7109375" style="4" customWidth="1"/>
    <col min="16" max="16" width="10.7109375" style="4" customWidth="1"/>
    <col min="17" max="17" width="0.7109375" style="4" customWidth="1"/>
    <col min="18" max="18" width="14.42578125" style="4" customWidth="1"/>
    <col min="19" max="19" width="3.42578125" style="4" customWidth="1"/>
    <col min="20" max="16384" width="11" style="4"/>
  </cols>
  <sheetData>
    <row r="1" spans="1:19" s="59" customFormat="1" ht="16.350000000000001" customHeight="1" x14ac:dyDescent="0.2">
      <c r="A1" s="58"/>
      <c r="B1" s="64" t="s">
        <v>18</v>
      </c>
      <c r="C1" s="58"/>
      <c r="D1" s="166" t="s">
        <v>92</v>
      </c>
      <c r="E1" s="166"/>
      <c r="F1" s="166"/>
      <c r="G1" s="166"/>
      <c r="H1" s="166"/>
      <c r="I1" s="166"/>
      <c r="J1" s="166"/>
      <c r="K1" s="166"/>
      <c r="L1" s="166"/>
      <c r="M1" s="166"/>
      <c r="N1" s="166"/>
      <c r="O1" s="166"/>
      <c r="P1" s="166"/>
      <c r="Q1" s="166"/>
      <c r="R1" s="166"/>
      <c r="S1" s="58"/>
    </row>
    <row r="2" spans="1:19" ht="8.1" customHeight="1" x14ac:dyDescent="0.2">
      <c r="A2" s="3"/>
      <c r="B2" s="3"/>
      <c r="C2" s="3"/>
      <c r="D2" s="50"/>
      <c r="E2" s="50"/>
      <c r="F2" s="50"/>
      <c r="G2" s="50"/>
      <c r="H2" s="50"/>
      <c r="I2" s="50"/>
      <c r="J2" s="50"/>
      <c r="K2" s="3"/>
      <c r="L2" s="50"/>
      <c r="M2" s="50"/>
      <c r="N2" s="50"/>
      <c r="O2" s="50"/>
      <c r="P2" s="50"/>
      <c r="Q2" s="50"/>
      <c r="R2" s="50"/>
      <c r="S2" s="3"/>
    </row>
    <row r="3" spans="1:19" s="69" customFormat="1" x14ac:dyDescent="0.2">
      <c r="A3" s="67"/>
      <c r="B3" s="68" t="s">
        <v>43</v>
      </c>
      <c r="C3" s="67"/>
      <c r="D3" s="195" t="s">
        <v>50</v>
      </c>
      <c r="E3" s="195"/>
      <c r="F3" s="195"/>
      <c r="G3" s="195"/>
      <c r="H3" s="195"/>
      <c r="I3" s="195"/>
      <c r="J3" s="195"/>
      <c r="K3" s="195"/>
      <c r="L3" s="195"/>
      <c r="M3" s="195"/>
      <c r="N3" s="195"/>
      <c r="O3" s="195"/>
      <c r="P3" s="195"/>
      <c r="Q3" s="195"/>
      <c r="R3" s="195"/>
      <c r="S3" s="67"/>
    </row>
    <row r="4" spans="1:19" s="2" customFormat="1" ht="13.15" customHeight="1" x14ac:dyDescent="0.2">
      <c r="A4" s="1"/>
      <c r="B4" s="65"/>
      <c r="C4" s="1"/>
      <c r="D4" s="197" t="s">
        <v>140</v>
      </c>
      <c r="E4" s="197"/>
      <c r="F4" s="197"/>
      <c r="G4" s="197"/>
      <c r="H4" s="197"/>
      <c r="I4" s="197"/>
      <c r="J4" s="197"/>
      <c r="K4" s="36"/>
      <c r="L4" s="197" t="s">
        <v>101</v>
      </c>
      <c r="M4" s="197"/>
      <c r="N4" s="197"/>
      <c r="O4" s="197"/>
      <c r="P4" s="197"/>
      <c r="Q4" s="197"/>
      <c r="R4" s="197"/>
      <c r="S4" s="1"/>
    </row>
    <row r="5" spans="1:19" s="2" customFormat="1" ht="13.15" customHeight="1" x14ac:dyDescent="0.2">
      <c r="A5" s="1"/>
      <c r="B5" s="65"/>
      <c r="C5" s="1"/>
      <c r="D5" s="197"/>
      <c r="E5" s="197"/>
      <c r="F5" s="197"/>
      <c r="G5" s="197"/>
      <c r="H5" s="197"/>
      <c r="I5" s="197"/>
      <c r="J5" s="197"/>
      <c r="K5" s="36"/>
      <c r="L5" s="197"/>
      <c r="M5" s="197"/>
      <c r="N5" s="197"/>
      <c r="O5" s="197"/>
      <c r="P5" s="197"/>
      <c r="Q5" s="197"/>
      <c r="R5" s="197"/>
      <c r="S5" s="1"/>
    </row>
    <row r="6" spans="1:19" s="2" customFormat="1" ht="13.15" customHeight="1" x14ac:dyDescent="0.2">
      <c r="A6" s="1"/>
      <c r="B6" s="65"/>
      <c r="C6" s="1"/>
      <c r="D6" s="197"/>
      <c r="E6" s="197"/>
      <c r="F6" s="197"/>
      <c r="G6" s="197"/>
      <c r="H6" s="197"/>
      <c r="I6" s="197"/>
      <c r="J6" s="197"/>
      <c r="K6" s="35"/>
      <c r="L6" s="197"/>
      <c r="M6" s="197"/>
      <c r="N6" s="197"/>
      <c r="O6" s="197"/>
      <c r="P6" s="197"/>
      <c r="Q6" s="197"/>
      <c r="R6" s="197"/>
      <c r="S6" s="1"/>
    </row>
    <row r="7" spans="1:19" s="2" customFormat="1" ht="8.1" customHeight="1" x14ac:dyDescent="0.2">
      <c r="A7" s="1"/>
      <c r="B7" s="65"/>
      <c r="C7" s="1"/>
      <c r="D7" s="197"/>
      <c r="E7" s="197"/>
      <c r="F7" s="197"/>
      <c r="G7" s="197"/>
      <c r="H7" s="197"/>
      <c r="I7" s="197"/>
      <c r="J7" s="197"/>
      <c r="K7" s="36"/>
      <c r="L7" s="197"/>
      <c r="M7" s="197"/>
      <c r="N7" s="197"/>
      <c r="O7" s="197"/>
      <c r="P7" s="197"/>
      <c r="Q7" s="197"/>
      <c r="R7" s="197"/>
      <c r="S7" s="1"/>
    </row>
    <row r="8" spans="1:19" ht="13.7" customHeight="1" x14ac:dyDescent="0.2">
      <c r="A8" s="3"/>
      <c r="B8" s="3"/>
      <c r="C8" s="3"/>
      <c r="D8" s="197"/>
      <c r="E8" s="197"/>
      <c r="F8" s="197"/>
      <c r="G8" s="197"/>
      <c r="H8" s="197"/>
      <c r="I8" s="197"/>
      <c r="J8" s="197"/>
      <c r="K8" s="36"/>
      <c r="L8" s="197"/>
      <c r="M8" s="197"/>
      <c r="N8" s="197"/>
      <c r="O8" s="197"/>
      <c r="P8" s="197"/>
      <c r="Q8" s="197"/>
      <c r="R8" s="197"/>
      <c r="S8" s="3"/>
    </row>
    <row r="9" spans="1:19" ht="126.75" customHeight="1" x14ac:dyDescent="0.2">
      <c r="A9" s="3"/>
      <c r="B9" s="3"/>
      <c r="C9" s="3"/>
      <c r="D9" s="197"/>
      <c r="E9" s="197"/>
      <c r="F9" s="197"/>
      <c r="G9" s="197"/>
      <c r="H9" s="197"/>
      <c r="I9" s="197"/>
      <c r="J9" s="197"/>
      <c r="K9" s="36"/>
      <c r="L9" s="197"/>
      <c r="M9" s="197"/>
      <c r="N9" s="197"/>
      <c r="O9" s="197"/>
      <c r="P9" s="197"/>
      <c r="Q9" s="197"/>
      <c r="R9" s="197"/>
      <c r="S9" s="3"/>
    </row>
    <row r="10" spans="1:19" ht="103.9" customHeight="1" x14ac:dyDescent="0.2">
      <c r="A10" s="3"/>
      <c r="B10" s="3"/>
      <c r="C10" s="3"/>
      <c r="D10" s="197"/>
      <c r="E10" s="197"/>
      <c r="F10" s="197"/>
      <c r="G10" s="197"/>
      <c r="H10" s="197"/>
      <c r="I10" s="197"/>
      <c r="J10" s="197"/>
      <c r="K10" s="3"/>
      <c r="L10" s="197"/>
      <c r="M10" s="197"/>
      <c r="N10" s="197"/>
      <c r="O10" s="197"/>
      <c r="P10" s="197"/>
      <c r="Q10" s="197"/>
      <c r="R10" s="197"/>
      <c r="S10" s="3"/>
    </row>
    <row r="11" spans="1:19" ht="4.5" customHeight="1" x14ac:dyDescent="0.2">
      <c r="A11" s="3"/>
      <c r="B11" s="3"/>
      <c r="C11" s="3"/>
      <c r="D11" s="50"/>
      <c r="E11" s="50"/>
      <c r="F11" s="50"/>
      <c r="G11" s="50"/>
      <c r="H11" s="50"/>
      <c r="I11" s="50"/>
      <c r="J11" s="50"/>
      <c r="K11" s="3"/>
      <c r="L11" s="50"/>
      <c r="M11" s="50"/>
      <c r="N11" s="50"/>
      <c r="O11" s="50"/>
      <c r="P11" s="50"/>
      <c r="Q11" s="50"/>
      <c r="R11" s="50"/>
      <c r="S11" s="3"/>
    </row>
    <row r="12" spans="1:19" s="69" customFormat="1" ht="13.7" customHeight="1" x14ac:dyDescent="0.2">
      <c r="A12" s="67"/>
      <c r="B12" s="68" t="s">
        <v>44</v>
      </c>
      <c r="C12" s="67"/>
      <c r="D12" s="195" t="s">
        <v>97</v>
      </c>
      <c r="E12" s="195"/>
      <c r="F12" s="195"/>
      <c r="G12" s="195"/>
      <c r="H12" s="195"/>
      <c r="I12" s="195"/>
      <c r="J12" s="195"/>
      <c r="K12" s="195"/>
      <c r="L12" s="195"/>
      <c r="M12" s="195"/>
      <c r="N12" s="195"/>
      <c r="O12" s="195"/>
      <c r="P12" s="195"/>
      <c r="Q12" s="195"/>
      <c r="R12" s="195"/>
      <c r="S12" s="67"/>
    </row>
    <row r="13" spans="1:19" s="69" customFormat="1" ht="13.7" customHeight="1" x14ac:dyDescent="0.2">
      <c r="A13" s="67"/>
      <c r="B13" s="67"/>
      <c r="C13" s="67"/>
      <c r="D13" s="196" t="s">
        <v>102</v>
      </c>
      <c r="E13" s="196"/>
      <c r="F13" s="196"/>
      <c r="G13" s="196"/>
      <c r="H13" s="196"/>
      <c r="I13" s="196"/>
      <c r="J13" s="196"/>
      <c r="K13" s="67"/>
      <c r="L13" s="197" t="s">
        <v>143</v>
      </c>
      <c r="M13" s="197"/>
      <c r="N13" s="197"/>
      <c r="O13" s="197"/>
      <c r="P13" s="197"/>
      <c r="Q13" s="197"/>
      <c r="R13" s="197"/>
      <c r="S13" s="67"/>
    </row>
    <row r="14" spans="1:19" s="69" customFormat="1" ht="13.7" customHeight="1" x14ac:dyDescent="0.2">
      <c r="A14" s="67"/>
      <c r="B14" s="67"/>
      <c r="C14" s="67"/>
      <c r="D14" s="196"/>
      <c r="E14" s="196"/>
      <c r="F14" s="196"/>
      <c r="G14" s="196"/>
      <c r="H14" s="196"/>
      <c r="I14" s="196"/>
      <c r="J14" s="196"/>
      <c r="K14" s="67"/>
      <c r="L14" s="197"/>
      <c r="M14" s="197"/>
      <c r="N14" s="197"/>
      <c r="O14" s="197"/>
      <c r="P14" s="197"/>
      <c r="Q14" s="197"/>
      <c r="R14" s="197"/>
      <c r="S14" s="67"/>
    </row>
    <row r="15" spans="1:19" s="69" customFormat="1" ht="13.7" customHeight="1" x14ac:dyDescent="0.2">
      <c r="A15" s="67"/>
      <c r="B15" s="67"/>
      <c r="C15" s="67"/>
      <c r="D15" s="196"/>
      <c r="E15" s="196"/>
      <c r="F15" s="196"/>
      <c r="G15" s="196"/>
      <c r="H15" s="196"/>
      <c r="I15" s="196"/>
      <c r="J15" s="196"/>
      <c r="K15" s="67"/>
      <c r="L15" s="197"/>
      <c r="M15" s="197"/>
      <c r="N15" s="197"/>
      <c r="O15" s="197"/>
      <c r="P15" s="197"/>
      <c r="Q15" s="197"/>
      <c r="R15" s="197"/>
      <c r="S15" s="67"/>
    </row>
    <row r="16" spans="1:19" s="69" customFormat="1" ht="13.7" customHeight="1" x14ac:dyDescent="0.2">
      <c r="A16" s="67"/>
      <c r="B16" s="67"/>
      <c r="C16" s="67"/>
      <c r="D16" s="196"/>
      <c r="E16" s="196"/>
      <c r="F16" s="196"/>
      <c r="G16" s="196"/>
      <c r="H16" s="196"/>
      <c r="I16" s="196"/>
      <c r="J16" s="196"/>
      <c r="K16" s="67"/>
      <c r="L16" s="197"/>
      <c r="M16" s="197"/>
      <c r="N16" s="197"/>
      <c r="O16" s="197"/>
      <c r="P16" s="197"/>
      <c r="Q16" s="197"/>
      <c r="R16" s="197"/>
      <c r="S16" s="67"/>
    </row>
    <row r="17" spans="1:19" s="69" customFormat="1" ht="13.7" customHeight="1" x14ac:dyDescent="0.2">
      <c r="A17" s="67"/>
      <c r="B17" s="67"/>
      <c r="C17" s="67"/>
      <c r="D17" s="196"/>
      <c r="E17" s="196"/>
      <c r="F17" s="196"/>
      <c r="G17" s="196"/>
      <c r="H17" s="196"/>
      <c r="I17" s="196"/>
      <c r="J17" s="196"/>
      <c r="K17" s="67"/>
      <c r="L17" s="197"/>
      <c r="M17" s="197"/>
      <c r="N17" s="197"/>
      <c r="O17" s="197"/>
      <c r="P17" s="197"/>
      <c r="Q17" s="197"/>
      <c r="R17" s="197"/>
      <c r="S17" s="67"/>
    </row>
    <row r="18" spans="1:19" s="69" customFormat="1" ht="13.7" customHeight="1" x14ac:dyDescent="0.2">
      <c r="A18" s="67"/>
      <c r="B18" s="67"/>
      <c r="C18" s="67"/>
      <c r="D18" s="196"/>
      <c r="E18" s="196"/>
      <c r="F18" s="196"/>
      <c r="G18" s="196"/>
      <c r="H18" s="196"/>
      <c r="I18" s="196"/>
      <c r="J18" s="196"/>
      <c r="K18" s="67"/>
      <c r="L18" s="197"/>
      <c r="M18" s="197"/>
      <c r="N18" s="197"/>
      <c r="O18" s="197"/>
      <c r="P18" s="197"/>
      <c r="Q18" s="197"/>
      <c r="R18" s="197"/>
      <c r="S18" s="67"/>
    </row>
    <row r="19" spans="1:19" s="69" customFormat="1" ht="13.7" customHeight="1" x14ac:dyDescent="0.2">
      <c r="A19" s="67"/>
      <c r="B19" s="67"/>
      <c r="C19" s="67"/>
      <c r="D19" s="196"/>
      <c r="E19" s="196"/>
      <c r="F19" s="196"/>
      <c r="G19" s="196"/>
      <c r="H19" s="196"/>
      <c r="I19" s="196"/>
      <c r="J19" s="196"/>
      <c r="K19" s="67"/>
      <c r="L19" s="197"/>
      <c r="M19" s="197"/>
      <c r="N19" s="197"/>
      <c r="O19" s="197"/>
      <c r="P19" s="197"/>
      <c r="Q19" s="197"/>
      <c r="R19" s="197"/>
      <c r="S19" s="67"/>
    </row>
    <row r="20" spans="1:19" s="69" customFormat="1" ht="13.7" customHeight="1" x14ac:dyDescent="0.2">
      <c r="A20" s="67"/>
      <c r="B20" s="67"/>
      <c r="C20" s="67"/>
      <c r="D20" s="196"/>
      <c r="E20" s="196"/>
      <c r="F20" s="196"/>
      <c r="G20" s="196"/>
      <c r="H20" s="196"/>
      <c r="I20" s="196"/>
      <c r="J20" s="196"/>
      <c r="K20" s="67"/>
      <c r="L20" s="197"/>
      <c r="M20" s="197"/>
      <c r="N20" s="197"/>
      <c r="O20" s="197"/>
      <c r="P20" s="197"/>
      <c r="Q20" s="197"/>
      <c r="R20" s="197"/>
      <c r="S20" s="67"/>
    </row>
    <row r="21" spans="1:19" s="69" customFormat="1" ht="13.7" customHeight="1" x14ac:dyDescent="0.2">
      <c r="A21" s="67"/>
      <c r="B21" s="67"/>
      <c r="C21" s="67"/>
      <c r="D21" s="196"/>
      <c r="E21" s="196"/>
      <c r="F21" s="196"/>
      <c r="G21" s="196"/>
      <c r="H21" s="196"/>
      <c r="I21" s="196"/>
      <c r="J21" s="196"/>
      <c r="K21" s="67"/>
      <c r="L21" s="197"/>
      <c r="M21" s="197"/>
      <c r="N21" s="197"/>
      <c r="O21" s="197"/>
      <c r="P21" s="197"/>
      <c r="Q21" s="197"/>
      <c r="R21" s="197"/>
      <c r="S21" s="67"/>
    </row>
    <row r="22" spans="1:19" s="69" customFormat="1" ht="13.7" customHeight="1" x14ac:dyDescent="0.2">
      <c r="A22" s="67"/>
      <c r="B22" s="67"/>
      <c r="C22" s="67"/>
      <c r="D22" s="196"/>
      <c r="E22" s="196"/>
      <c r="F22" s="196"/>
      <c r="G22" s="196"/>
      <c r="H22" s="196"/>
      <c r="I22" s="196"/>
      <c r="J22" s="196"/>
      <c r="K22" s="67"/>
      <c r="L22" s="197"/>
      <c r="M22" s="197"/>
      <c r="N22" s="197"/>
      <c r="O22" s="197"/>
      <c r="P22" s="197"/>
      <c r="Q22" s="197"/>
      <c r="R22" s="197"/>
      <c r="S22" s="67"/>
    </row>
    <row r="23" spans="1:19" s="69" customFormat="1" ht="13.7" customHeight="1" x14ac:dyDescent="0.2">
      <c r="A23" s="67"/>
      <c r="B23" s="67"/>
      <c r="C23" s="67"/>
      <c r="D23" s="196"/>
      <c r="E23" s="196"/>
      <c r="F23" s="196"/>
      <c r="G23" s="196"/>
      <c r="H23" s="196"/>
      <c r="I23" s="196"/>
      <c r="J23" s="196"/>
      <c r="K23" s="67"/>
      <c r="L23" s="197"/>
      <c r="M23" s="197"/>
      <c r="N23" s="197"/>
      <c r="O23" s="197"/>
      <c r="P23" s="197"/>
      <c r="Q23" s="197"/>
      <c r="R23" s="197"/>
      <c r="S23" s="67"/>
    </row>
    <row r="24" spans="1:19" s="69" customFormat="1" ht="13.7" customHeight="1" x14ac:dyDescent="0.2">
      <c r="A24" s="67"/>
      <c r="B24" s="67"/>
      <c r="C24" s="67"/>
      <c r="D24" s="196"/>
      <c r="E24" s="196"/>
      <c r="F24" s="196"/>
      <c r="G24" s="196"/>
      <c r="H24" s="196"/>
      <c r="I24" s="196"/>
      <c r="J24" s="196"/>
      <c r="K24" s="67"/>
      <c r="L24" s="197"/>
      <c r="M24" s="197"/>
      <c r="N24" s="197"/>
      <c r="O24" s="197"/>
      <c r="P24" s="197"/>
      <c r="Q24" s="197"/>
      <c r="R24" s="197"/>
      <c r="S24" s="67"/>
    </row>
    <row r="25" spans="1:19" s="69" customFormat="1" ht="13.7" customHeight="1" x14ac:dyDescent="0.2">
      <c r="A25" s="67"/>
      <c r="B25" s="67"/>
      <c r="C25" s="67"/>
      <c r="D25" s="196"/>
      <c r="E25" s="196"/>
      <c r="F25" s="196"/>
      <c r="G25" s="196"/>
      <c r="H25" s="196"/>
      <c r="I25" s="196"/>
      <c r="J25" s="196"/>
      <c r="K25" s="67"/>
      <c r="L25" s="197"/>
      <c r="M25" s="197"/>
      <c r="N25" s="197"/>
      <c r="O25" s="197"/>
      <c r="P25" s="197"/>
      <c r="Q25" s="197"/>
      <c r="R25" s="197"/>
      <c r="S25" s="67"/>
    </row>
    <row r="26" spans="1:19" s="69" customFormat="1" ht="13.7" customHeight="1" x14ac:dyDescent="0.2">
      <c r="A26" s="67"/>
      <c r="B26" s="67"/>
      <c r="C26" s="67"/>
      <c r="D26" s="196"/>
      <c r="E26" s="196"/>
      <c r="F26" s="196"/>
      <c r="G26" s="196"/>
      <c r="H26" s="196"/>
      <c r="I26" s="196"/>
      <c r="J26" s="196"/>
      <c r="K26" s="67"/>
      <c r="L26" s="197"/>
      <c r="M26" s="197"/>
      <c r="N26" s="197"/>
      <c r="O26" s="197"/>
      <c r="P26" s="197"/>
      <c r="Q26" s="197"/>
      <c r="R26" s="197"/>
      <c r="S26" s="67"/>
    </row>
    <row r="27" spans="1:19" s="69" customFormat="1" ht="13.7" customHeight="1" x14ac:dyDescent="0.2">
      <c r="A27" s="67"/>
      <c r="B27" s="67"/>
      <c r="C27" s="67"/>
      <c r="D27" s="196"/>
      <c r="E27" s="196"/>
      <c r="F27" s="196"/>
      <c r="G27" s="196"/>
      <c r="H27" s="196"/>
      <c r="I27" s="196"/>
      <c r="J27" s="196"/>
      <c r="K27" s="67"/>
      <c r="L27" s="197"/>
      <c r="M27" s="197"/>
      <c r="N27" s="197"/>
      <c r="O27" s="197"/>
      <c r="P27" s="197"/>
      <c r="Q27" s="197"/>
      <c r="R27" s="197"/>
      <c r="S27" s="67"/>
    </row>
    <row r="28" spans="1:19" s="69" customFormat="1" ht="13.7" customHeight="1" x14ac:dyDescent="0.2">
      <c r="A28" s="67"/>
      <c r="B28" s="67"/>
      <c r="C28" s="67"/>
      <c r="D28" s="196"/>
      <c r="E28" s="196"/>
      <c r="F28" s="196"/>
      <c r="G28" s="196"/>
      <c r="H28" s="196"/>
      <c r="I28" s="196"/>
      <c r="J28" s="196"/>
      <c r="K28" s="67"/>
      <c r="L28" s="197"/>
      <c r="M28" s="197"/>
      <c r="N28" s="197"/>
      <c r="O28" s="197"/>
      <c r="P28" s="197"/>
      <c r="Q28" s="197"/>
      <c r="R28" s="197"/>
      <c r="S28" s="67"/>
    </row>
    <row r="29" spans="1:19" s="69" customFormat="1" ht="13.7" customHeight="1" x14ac:dyDescent="0.2">
      <c r="A29" s="67"/>
      <c r="B29" s="67"/>
      <c r="C29" s="67"/>
      <c r="D29" s="196"/>
      <c r="E29" s="196"/>
      <c r="F29" s="196"/>
      <c r="G29" s="196"/>
      <c r="H29" s="196"/>
      <c r="I29" s="196"/>
      <c r="J29" s="196"/>
      <c r="K29" s="67"/>
      <c r="L29" s="197"/>
      <c r="M29" s="197"/>
      <c r="N29" s="197"/>
      <c r="O29" s="197"/>
      <c r="P29" s="197"/>
      <c r="Q29" s="197"/>
      <c r="R29" s="197"/>
      <c r="S29" s="67"/>
    </row>
    <row r="30" spans="1:19" s="69" customFormat="1" ht="13.7" customHeight="1" x14ac:dyDescent="0.2">
      <c r="A30" s="67"/>
      <c r="B30" s="67"/>
      <c r="C30" s="67"/>
      <c r="D30" s="196"/>
      <c r="E30" s="196"/>
      <c r="F30" s="196"/>
      <c r="G30" s="196"/>
      <c r="H30" s="196"/>
      <c r="I30" s="196"/>
      <c r="J30" s="196"/>
      <c r="K30" s="67"/>
      <c r="L30" s="197"/>
      <c r="M30" s="197"/>
      <c r="N30" s="197"/>
      <c r="O30" s="197"/>
      <c r="P30" s="197"/>
      <c r="Q30" s="197"/>
      <c r="R30" s="197"/>
      <c r="S30" s="67"/>
    </row>
    <row r="31" spans="1:19" s="69" customFormat="1" ht="13.7" customHeight="1" x14ac:dyDescent="0.2">
      <c r="A31" s="67"/>
      <c r="B31" s="67"/>
      <c r="C31" s="67"/>
      <c r="D31" s="196"/>
      <c r="E31" s="196"/>
      <c r="F31" s="196"/>
      <c r="G31" s="196"/>
      <c r="H31" s="196"/>
      <c r="I31" s="196"/>
      <c r="J31" s="196"/>
      <c r="K31" s="67"/>
      <c r="L31" s="197"/>
      <c r="M31" s="197"/>
      <c r="N31" s="197"/>
      <c r="O31" s="197"/>
      <c r="P31" s="197"/>
      <c r="Q31" s="197"/>
      <c r="R31" s="197"/>
      <c r="S31" s="67"/>
    </row>
    <row r="32" spans="1:19" s="69" customFormat="1" ht="18" customHeight="1" x14ac:dyDescent="0.2">
      <c r="A32" s="67"/>
      <c r="B32" s="67"/>
      <c r="C32" s="67"/>
      <c r="D32" s="196"/>
      <c r="E32" s="196"/>
      <c r="F32" s="196"/>
      <c r="G32" s="196"/>
      <c r="H32" s="196"/>
      <c r="I32" s="196"/>
      <c r="J32" s="196"/>
      <c r="K32" s="67"/>
      <c r="L32" s="197"/>
      <c r="M32" s="197"/>
      <c r="N32" s="197"/>
      <c r="O32" s="197"/>
      <c r="P32" s="197"/>
      <c r="Q32" s="197"/>
      <c r="R32" s="197"/>
      <c r="S32" s="67"/>
    </row>
    <row r="33" spans="1:19" s="69" customFormat="1" ht="4.5" customHeight="1" x14ac:dyDescent="0.2">
      <c r="A33" s="67"/>
      <c r="B33" s="67"/>
      <c r="C33" s="67"/>
      <c r="D33" s="196"/>
      <c r="E33" s="196"/>
      <c r="F33" s="196"/>
      <c r="G33" s="196"/>
      <c r="H33" s="196"/>
      <c r="I33" s="196"/>
      <c r="J33" s="196"/>
      <c r="K33" s="67"/>
      <c r="L33" s="70"/>
      <c r="M33" s="70"/>
      <c r="N33" s="70"/>
      <c r="O33" s="70"/>
      <c r="P33" s="70"/>
      <c r="Q33" s="70"/>
      <c r="R33" s="70"/>
      <c r="S33" s="67"/>
    </row>
    <row r="34" spans="1:19" s="69" customFormat="1" ht="13.7" customHeight="1" x14ac:dyDescent="0.2">
      <c r="A34" s="67"/>
      <c r="B34" s="68" t="s">
        <v>42</v>
      </c>
      <c r="C34" s="67"/>
      <c r="D34" s="195" t="s">
        <v>98</v>
      </c>
      <c r="E34" s="195"/>
      <c r="F34" s="195"/>
      <c r="G34" s="195"/>
      <c r="H34" s="195"/>
      <c r="I34" s="195"/>
      <c r="J34" s="195"/>
      <c r="K34" s="195"/>
      <c r="L34" s="195"/>
      <c r="M34" s="195"/>
      <c r="N34" s="195"/>
      <c r="O34" s="195"/>
      <c r="P34" s="195"/>
      <c r="Q34" s="195"/>
      <c r="R34" s="195"/>
      <c r="S34" s="67"/>
    </row>
    <row r="35" spans="1:19" s="69" customFormat="1" ht="13.7" customHeight="1" x14ac:dyDescent="0.2">
      <c r="A35" s="67"/>
      <c r="B35" s="67"/>
      <c r="C35" s="67"/>
      <c r="D35" s="196" t="s">
        <v>107</v>
      </c>
      <c r="E35" s="196"/>
      <c r="F35" s="196"/>
      <c r="G35" s="196"/>
      <c r="H35" s="196"/>
      <c r="I35" s="196"/>
      <c r="J35" s="196"/>
      <c r="K35" s="67"/>
      <c r="L35" s="197" t="s">
        <v>108</v>
      </c>
      <c r="M35" s="197"/>
      <c r="N35" s="197"/>
      <c r="O35" s="197"/>
      <c r="P35" s="197"/>
      <c r="Q35" s="197"/>
      <c r="R35" s="197"/>
      <c r="S35" s="67"/>
    </row>
    <row r="36" spans="1:19" s="69" customFormat="1" ht="13.7" customHeight="1" x14ac:dyDescent="0.2">
      <c r="A36" s="67"/>
      <c r="B36" s="67"/>
      <c r="C36" s="67"/>
      <c r="D36" s="196"/>
      <c r="E36" s="196"/>
      <c r="F36" s="196"/>
      <c r="G36" s="196"/>
      <c r="H36" s="196"/>
      <c r="I36" s="196"/>
      <c r="J36" s="196"/>
      <c r="K36" s="67"/>
      <c r="L36" s="197"/>
      <c r="M36" s="197"/>
      <c r="N36" s="197"/>
      <c r="O36" s="197"/>
      <c r="P36" s="197"/>
      <c r="Q36" s="197"/>
      <c r="R36" s="197"/>
      <c r="S36" s="67"/>
    </row>
    <row r="37" spans="1:19" s="69" customFormat="1" ht="13.7" customHeight="1" x14ac:dyDescent="0.2">
      <c r="A37" s="67"/>
      <c r="B37" s="67"/>
      <c r="C37" s="67"/>
      <c r="D37" s="196"/>
      <c r="E37" s="196"/>
      <c r="F37" s="196"/>
      <c r="G37" s="196"/>
      <c r="H37" s="196"/>
      <c r="I37" s="196"/>
      <c r="J37" s="196"/>
      <c r="K37" s="67"/>
      <c r="L37" s="197"/>
      <c r="M37" s="197"/>
      <c r="N37" s="197"/>
      <c r="O37" s="197"/>
      <c r="P37" s="197"/>
      <c r="Q37" s="197"/>
      <c r="R37" s="197"/>
      <c r="S37" s="67"/>
    </row>
    <row r="38" spans="1:19" s="69" customFormat="1" ht="13.7" customHeight="1" x14ac:dyDescent="0.2">
      <c r="A38" s="67"/>
      <c r="B38" s="67"/>
      <c r="C38" s="67"/>
      <c r="D38" s="196"/>
      <c r="E38" s="196"/>
      <c r="F38" s="196"/>
      <c r="G38" s="196"/>
      <c r="H38" s="196"/>
      <c r="I38" s="196"/>
      <c r="J38" s="196"/>
      <c r="K38" s="67"/>
      <c r="L38" s="197"/>
      <c r="M38" s="197"/>
      <c r="N38" s="197"/>
      <c r="O38" s="197"/>
      <c r="P38" s="197"/>
      <c r="Q38" s="197"/>
      <c r="R38" s="197"/>
      <c r="S38" s="67"/>
    </row>
    <row r="39" spans="1:19" s="69" customFormat="1" ht="22.9" customHeight="1" x14ac:dyDescent="0.2">
      <c r="A39" s="67"/>
      <c r="B39" s="67"/>
      <c r="C39" s="67"/>
      <c r="D39" s="196"/>
      <c r="E39" s="196"/>
      <c r="F39" s="196"/>
      <c r="G39" s="196"/>
      <c r="H39" s="196"/>
      <c r="I39" s="196"/>
      <c r="J39" s="196"/>
      <c r="K39" s="67"/>
      <c r="L39" s="197"/>
      <c r="M39" s="197"/>
      <c r="N39" s="197"/>
      <c r="O39" s="197"/>
      <c r="P39" s="197"/>
      <c r="Q39" s="197"/>
      <c r="R39" s="197"/>
      <c r="S39" s="67"/>
    </row>
    <row r="40" spans="1:19" s="69" customFormat="1" ht="23.25" customHeight="1" x14ac:dyDescent="0.2">
      <c r="A40" s="67"/>
      <c r="B40" s="67"/>
      <c r="C40" s="67"/>
      <c r="D40" s="196"/>
      <c r="E40" s="196"/>
      <c r="F40" s="196"/>
      <c r="G40" s="196"/>
      <c r="H40" s="196"/>
      <c r="I40" s="196"/>
      <c r="J40" s="196"/>
      <c r="K40" s="67"/>
      <c r="L40" s="70"/>
      <c r="M40" s="70"/>
      <c r="N40" s="70"/>
      <c r="O40" s="70"/>
      <c r="P40" s="70"/>
      <c r="Q40" s="70"/>
      <c r="R40" s="70"/>
      <c r="S40" s="67"/>
    </row>
    <row r="41" spans="1:19" s="69" customFormat="1" ht="6" customHeight="1" x14ac:dyDescent="0.2">
      <c r="A41" s="67"/>
      <c r="B41" s="67"/>
      <c r="C41" s="67"/>
      <c r="D41" s="71"/>
      <c r="E41" s="71"/>
      <c r="F41" s="71"/>
      <c r="G41" s="71"/>
      <c r="H41" s="71"/>
      <c r="I41" s="71"/>
      <c r="J41" s="71"/>
      <c r="K41" s="67"/>
      <c r="L41" s="70"/>
      <c r="M41" s="70"/>
      <c r="N41" s="70"/>
      <c r="O41" s="70"/>
      <c r="P41" s="70"/>
      <c r="Q41" s="70"/>
      <c r="R41" s="70"/>
      <c r="S41" s="67"/>
    </row>
    <row r="42" spans="1:19" s="69" customFormat="1" ht="13.7" customHeight="1" x14ac:dyDescent="0.2">
      <c r="A42" s="67"/>
      <c r="B42" s="68" t="s">
        <v>45</v>
      </c>
      <c r="C42" s="67"/>
      <c r="D42" s="195" t="s">
        <v>99</v>
      </c>
      <c r="E42" s="195"/>
      <c r="F42" s="195"/>
      <c r="G42" s="195"/>
      <c r="H42" s="195"/>
      <c r="I42" s="195"/>
      <c r="J42" s="195"/>
      <c r="K42" s="195"/>
      <c r="L42" s="195"/>
      <c r="M42" s="195"/>
      <c r="N42" s="195"/>
      <c r="O42" s="195"/>
      <c r="P42" s="195"/>
      <c r="Q42" s="195"/>
      <c r="R42" s="195"/>
      <c r="S42" s="67"/>
    </row>
    <row r="43" spans="1:19" s="69" customFormat="1" ht="13.7" customHeight="1" x14ac:dyDescent="0.2">
      <c r="A43" s="67"/>
      <c r="B43" s="67"/>
      <c r="C43" s="67"/>
      <c r="D43" s="196" t="s">
        <v>141</v>
      </c>
      <c r="E43" s="196"/>
      <c r="F43" s="196"/>
      <c r="G43" s="196"/>
      <c r="H43" s="196"/>
      <c r="I43" s="196"/>
      <c r="J43" s="196"/>
      <c r="K43" s="67"/>
      <c r="L43" s="198" t="s">
        <v>142</v>
      </c>
      <c r="M43" s="197"/>
      <c r="N43" s="197"/>
      <c r="O43" s="197"/>
      <c r="P43" s="197"/>
      <c r="Q43" s="197"/>
      <c r="R43" s="197"/>
      <c r="S43" s="67"/>
    </row>
    <row r="44" spans="1:19" s="69" customFormat="1" ht="13.7" customHeight="1" x14ac:dyDescent="0.2">
      <c r="A44" s="67"/>
      <c r="B44" s="67"/>
      <c r="C44" s="67"/>
      <c r="D44" s="196"/>
      <c r="E44" s="196"/>
      <c r="F44" s="196"/>
      <c r="G44" s="196"/>
      <c r="H44" s="196"/>
      <c r="I44" s="196"/>
      <c r="J44" s="196"/>
      <c r="K44" s="67"/>
      <c r="L44" s="197"/>
      <c r="M44" s="197"/>
      <c r="N44" s="197"/>
      <c r="O44" s="197"/>
      <c r="P44" s="197"/>
      <c r="Q44" s="197"/>
      <c r="R44" s="197"/>
      <c r="S44" s="67"/>
    </row>
    <row r="45" spans="1:19" s="69" customFormat="1" ht="13.7" customHeight="1" x14ac:dyDescent="0.2">
      <c r="A45" s="67"/>
      <c r="B45" s="67"/>
      <c r="C45" s="67"/>
      <c r="D45" s="196"/>
      <c r="E45" s="196"/>
      <c r="F45" s="196"/>
      <c r="G45" s="196"/>
      <c r="H45" s="196"/>
      <c r="I45" s="196"/>
      <c r="J45" s="196"/>
      <c r="K45" s="67"/>
      <c r="L45" s="197"/>
      <c r="M45" s="197"/>
      <c r="N45" s="197"/>
      <c r="O45" s="197"/>
      <c r="P45" s="197"/>
      <c r="Q45" s="197"/>
      <c r="R45" s="197"/>
      <c r="S45" s="67"/>
    </row>
    <row r="46" spans="1:19" s="69" customFormat="1" ht="13.7" customHeight="1" x14ac:dyDescent="0.2">
      <c r="A46" s="67"/>
      <c r="B46" s="67"/>
      <c r="C46" s="67"/>
      <c r="D46" s="196"/>
      <c r="E46" s="196"/>
      <c r="F46" s="196"/>
      <c r="G46" s="196"/>
      <c r="H46" s="196"/>
      <c r="I46" s="196"/>
      <c r="J46" s="196"/>
      <c r="K46" s="67"/>
      <c r="L46" s="197"/>
      <c r="M46" s="197"/>
      <c r="N46" s="197"/>
      <c r="O46" s="197"/>
      <c r="P46" s="197"/>
      <c r="Q46" s="197"/>
      <c r="R46" s="197"/>
      <c r="S46" s="67"/>
    </row>
    <row r="47" spans="1:19" s="69" customFormat="1" ht="70.5" customHeight="1" x14ac:dyDescent="0.2">
      <c r="A47" s="67"/>
      <c r="B47" s="67"/>
      <c r="C47" s="67"/>
      <c r="D47" s="196"/>
      <c r="E47" s="196"/>
      <c r="F47" s="196"/>
      <c r="G47" s="196"/>
      <c r="H47" s="196"/>
      <c r="I47" s="196"/>
      <c r="J47" s="196"/>
      <c r="K47" s="67"/>
      <c r="L47" s="197"/>
      <c r="M47" s="197"/>
      <c r="N47" s="197"/>
      <c r="O47" s="197"/>
      <c r="P47" s="197"/>
      <c r="Q47" s="197"/>
      <c r="R47" s="197"/>
      <c r="S47" s="67"/>
    </row>
    <row r="48" spans="1:19" s="69" customFormat="1" ht="12" customHeight="1" x14ac:dyDescent="0.2">
      <c r="A48" s="67"/>
      <c r="B48" s="67"/>
      <c r="C48" s="67"/>
      <c r="D48" s="71"/>
      <c r="E48" s="71"/>
      <c r="F48" s="71"/>
      <c r="G48" s="71"/>
      <c r="H48" s="71"/>
      <c r="I48" s="71"/>
      <c r="J48" s="71"/>
      <c r="K48" s="67"/>
      <c r="L48" s="70"/>
      <c r="M48" s="70"/>
      <c r="N48" s="70"/>
      <c r="O48" s="70"/>
      <c r="P48" s="70"/>
      <c r="Q48" s="70"/>
      <c r="R48" s="70"/>
      <c r="S48" s="67"/>
    </row>
    <row r="49" spans="1:19" s="69" customFormat="1" ht="13.7" customHeight="1" x14ac:dyDescent="0.2">
      <c r="A49" s="67"/>
      <c r="B49" s="68" t="s">
        <v>49</v>
      </c>
      <c r="C49" s="67"/>
      <c r="D49" s="195" t="s">
        <v>100</v>
      </c>
      <c r="E49" s="195"/>
      <c r="F49" s="195"/>
      <c r="G49" s="195"/>
      <c r="H49" s="195"/>
      <c r="I49" s="195"/>
      <c r="J49" s="195"/>
      <c r="K49" s="195"/>
      <c r="L49" s="195"/>
      <c r="M49" s="195"/>
      <c r="N49" s="195"/>
      <c r="O49" s="195"/>
      <c r="P49" s="195"/>
      <c r="Q49" s="195"/>
      <c r="R49" s="195"/>
      <c r="S49" s="67"/>
    </row>
    <row r="50" spans="1:19" s="69" customFormat="1" ht="13.7" customHeight="1" x14ac:dyDescent="0.2">
      <c r="A50" s="67"/>
      <c r="B50" s="67"/>
      <c r="C50" s="67"/>
      <c r="D50" s="196" t="s">
        <v>103</v>
      </c>
      <c r="E50" s="196"/>
      <c r="F50" s="196"/>
      <c r="G50" s="196"/>
      <c r="H50" s="196"/>
      <c r="I50" s="196"/>
      <c r="J50" s="196"/>
      <c r="K50" s="67"/>
      <c r="L50" s="197" t="s">
        <v>51</v>
      </c>
      <c r="M50" s="197"/>
      <c r="N50" s="197"/>
      <c r="O50" s="197"/>
      <c r="P50" s="197"/>
      <c r="Q50" s="197"/>
      <c r="R50" s="197"/>
      <c r="S50" s="67"/>
    </row>
    <row r="51" spans="1:19" s="69" customFormat="1" ht="13.7" customHeight="1" x14ac:dyDescent="0.2">
      <c r="A51" s="67"/>
      <c r="B51" s="67"/>
      <c r="C51" s="67"/>
      <c r="D51" s="196"/>
      <c r="E51" s="196"/>
      <c r="F51" s="196"/>
      <c r="G51" s="196"/>
      <c r="H51" s="196"/>
      <c r="I51" s="196"/>
      <c r="J51" s="196"/>
      <c r="K51" s="67"/>
      <c r="L51" s="197"/>
      <c r="M51" s="197"/>
      <c r="N51" s="197"/>
      <c r="O51" s="197"/>
      <c r="P51" s="197"/>
      <c r="Q51" s="197"/>
      <c r="R51" s="197"/>
      <c r="S51" s="67"/>
    </row>
    <row r="52" spans="1:19" ht="13.7" customHeight="1" x14ac:dyDescent="0.2">
      <c r="A52" s="67"/>
      <c r="B52" s="3"/>
      <c r="C52" s="3"/>
      <c r="D52" s="66"/>
      <c r="E52" s="66"/>
      <c r="F52" s="66"/>
      <c r="G52" s="66"/>
      <c r="H52" s="66"/>
      <c r="I52" s="66"/>
      <c r="J52" s="66"/>
      <c r="K52" s="3"/>
      <c r="L52" s="50"/>
      <c r="M52" s="50"/>
      <c r="N52" s="50"/>
      <c r="O52" s="50"/>
      <c r="P52" s="50"/>
      <c r="Q52" s="50"/>
      <c r="R52" s="50"/>
      <c r="S52" s="3"/>
    </row>
    <row r="53" spans="1:19" ht="10.15" customHeight="1" x14ac:dyDescent="0.2">
      <c r="A53" s="67"/>
      <c r="B53" s="3"/>
      <c r="C53" s="3"/>
      <c r="D53" s="199"/>
      <c r="E53" s="199"/>
      <c r="F53" s="199"/>
      <c r="G53" s="199"/>
      <c r="H53" s="199"/>
      <c r="I53" s="199"/>
      <c r="J53" s="199"/>
      <c r="K53" s="199"/>
      <c r="L53" s="199"/>
      <c r="M53" s="199"/>
      <c r="N53" s="199"/>
      <c r="O53" s="199"/>
      <c r="P53" s="199"/>
      <c r="Q53" s="199"/>
      <c r="R53" s="199"/>
    </row>
    <row r="54" spans="1:19" ht="10.15" customHeight="1" x14ac:dyDescent="0.2">
      <c r="A54" s="67"/>
      <c r="B54" s="3"/>
      <c r="C54" s="3"/>
      <c r="D54" s="50"/>
      <c r="E54" s="50"/>
      <c r="F54" s="50"/>
      <c r="G54" s="50"/>
      <c r="H54" s="50"/>
      <c r="I54" s="50"/>
      <c r="J54" s="50"/>
      <c r="K54" s="50"/>
      <c r="L54" s="50"/>
      <c r="M54" s="50"/>
      <c r="N54" s="50"/>
      <c r="O54" s="50"/>
      <c r="P54" s="50"/>
      <c r="Q54" s="50"/>
      <c r="R54" s="50"/>
    </row>
    <row r="55" spans="1:19" ht="10.15" customHeight="1" x14ac:dyDescent="0.2">
      <c r="A55" s="67"/>
      <c r="B55" s="3"/>
      <c r="C55" s="3"/>
      <c r="D55" s="50"/>
      <c r="E55" s="50"/>
      <c r="F55" s="50"/>
      <c r="G55" s="50"/>
      <c r="H55" s="50"/>
      <c r="I55" s="50"/>
      <c r="J55" s="50"/>
      <c r="K55" s="50"/>
      <c r="L55" s="50"/>
      <c r="M55" s="50"/>
      <c r="N55" s="50"/>
      <c r="O55" s="50"/>
      <c r="P55" s="50"/>
      <c r="Q55" s="50"/>
      <c r="R55" s="50"/>
    </row>
    <row r="56" spans="1:19" ht="10.15" customHeight="1" x14ac:dyDescent="0.2">
      <c r="A56" s="67"/>
      <c r="B56" s="3"/>
      <c r="C56" s="3"/>
      <c r="D56" s="50"/>
      <c r="E56" s="50"/>
      <c r="F56" s="50"/>
      <c r="G56" s="50"/>
      <c r="H56" s="50"/>
      <c r="I56" s="50"/>
      <c r="J56" s="50"/>
      <c r="K56" s="50"/>
      <c r="L56" s="50"/>
      <c r="M56" s="50"/>
      <c r="N56" s="50"/>
      <c r="O56" s="50"/>
      <c r="P56" s="50"/>
      <c r="Q56" s="50"/>
      <c r="R56" s="50"/>
    </row>
    <row r="57" spans="1:19" ht="10.15" customHeight="1" x14ac:dyDescent="0.2">
      <c r="D57" s="50"/>
      <c r="E57" s="50"/>
      <c r="F57" s="50"/>
      <c r="G57" s="50"/>
      <c r="H57" s="50"/>
      <c r="I57" s="50"/>
      <c r="J57" s="50"/>
      <c r="K57" s="50"/>
      <c r="L57" s="50"/>
      <c r="M57" s="50"/>
      <c r="N57" s="50"/>
      <c r="O57" s="50"/>
      <c r="P57" s="50"/>
      <c r="Q57" s="50"/>
      <c r="R57" s="50"/>
    </row>
    <row r="58" spans="1:19" ht="10.15" customHeight="1" x14ac:dyDescent="0.2">
      <c r="D58" s="50"/>
      <c r="E58" s="50"/>
      <c r="F58" s="50"/>
      <c r="G58" s="50"/>
      <c r="H58" s="50"/>
      <c r="I58" s="50"/>
      <c r="J58" s="50"/>
      <c r="K58" s="50"/>
      <c r="L58" s="50"/>
      <c r="M58" s="50"/>
      <c r="N58" s="50"/>
      <c r="O58" s="50"/>
      <c r="P58" s="50"/>
      <c r="Q58" s="50"/>
      <c r="R58" s="50"/>
    </row>
  </sheetData>
  <sheetProtection algorithmName="SHA-512" hashValue="CkA2uM9P6zSaFbvNvyB4FPnaOs/5marztLoxtz0J/b8koyqfMQMwvJK7P1sKVpBiD3hQChwknuVTXtMx27Pnvg==" saltValue="ukJ+NwxI/Xntksohy4f3NA==" spinCount="100000" sheet="1" objects="1" scenarios="1" selectLockedCells="1"/>
  <mergeCells count="17">
    <mergeCell ref="D49:R49"/>
    <mergeCell ref="D50:J51"/>
    <mergeCell ref="L50:R51"/>
    <mergeCell ref="D53:R53"/>
    <mergeCell ref="D1:R1"/>
    <mergeCell ref="D3:R3"/>
    <mergeCell ref="L4:R10"/>
    <mergeCell ref="D4:J10"/>
    <mergeCell ref="D12:R12"/>
    <mergeCell ref="D42:R42"/>
    <mergeCell ref="D43:J47"/>
    <mergeCell ref="D13:J33"/>
    <mergeCell ref="L13:R32"/>
    <mergeCell ref="D34:R34"/>
    <mergeCell ref="D35:J40"/>
    <mergeCell ref="L35:R39"/>
    <mergeCell ref="L43:R47"/>
  </mergeCells>
  <pageMargins left="0.78740157480314965" right="0.70866141732283472" top="0.59055118110236227" bottom="0.39370078740157483" header="0.31496062992125984" footer="0.31496062992125984"/>
  <pageSetup paperSize="9" scale="82" fitToHeight="0" orientation="portrait" cellComments="asDisplayed" r:id="rId1"/>
  <headerFooter>
    <oddFooter>&amp;L&amp;8 62770 09/25&amp;R&amp;8Seite &amp;P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S69"/>
  <sheetViews>
    <sheetView showGridLines="0" view="pageBreakPreview" topLeftCell="F1" zoomScale="80" zoomScaleNormal="100" zoomScaleSheetLayoutView="80" workbookViewId="0">
      <pane ySplit="5" topLeftCell="A6" activePane="bottomLeft" state="frozen"/>
      <selection activeCell="K38" sqref="K38"/>
      <selection pane="bottomLeft" activeCell="B6" sqref="B6"/>
    </sheetView>
  </sheetViews>
  <sheetFormatPr baseColWidth="10" defaultColWidth="11.42578125" defaultRowHeight="12.75" x14ac:dyDescent="0.2"/>
  <cols>
    <col min="1" max="1" width="3.7109375" style="25" customWidth="1"/>
    <col min="2" max="2" width="4.42578125" style="27" customWidth="1"/>
    <col min="3" max="3" width="22.42578125" style="27" customWidth="1"/>
    <col min="4" max="4" width="30.28515625" style="28" customWidth="1"/>
    <col min="5" max="5" width="33.140625" style="25" customWidth="1"/>
    <col min="6" max="6" width="25.7109375" style="28" customWidth="1"/>
    <col min="7" max="7" width="14.140625" style="25" customWidth="1"/>
    <col min="8" max="8" width="16" style="25" customWidth="1"/>
    <col min="9" max="9" width="28.85546875" style="25" customWidth="1"/>
    <col min="10" max="10" width="24.85546875" style="25" customWidth="1"/>
    <col min="11" max="11" width="35.42578125" style="25" customWidth="1"/>
    <col min="12" max="12" width="13.42578125" style="25" customWidth="1"/>
    <col min="13" max="13" width="7.42578125" style="25" hidden="1" customWidth="1"/>
    <col min="14" max="14" width="41.5703125" style="25" hidden="1" customWidth="1"/>
    <col min="15" max="15" width="40" style="25" hidden="1" customWidth="1"/>
    <col min="16" max="16" width="58.5703125" style="25" hidden="1" customWidth="1"/>
    <col min="17" max="17" width="71.85546875" style="25" hidden="1" customWidth="1"/>
    <col min="18" max="18" width="36" style="25" hidden="1" customWidth="1"/>
    <col min="19" max="16384" width="11.42578125" style="25"/>
  </cols>
  <sheetData>
    <row r="1" spans="1:19" ht="13.7" customHeight="1" x14ac:dyDescent="0.2">
      <c r="B1" s="25"/>
      <c r="C1" s="25"/>
      <c r="D1" s="55"/>
      <c r="E1" s="55"/>
      <c r="F1" s="55"/>
      <c r="G1" s="55"/>
      <c r="H1" s="55"/>
      <c r="I1" s="55"/>
      <c r="J1" s="55"/>
      <c r="K1" s="55"/>
      <c r="N1" s="72" t="s">
        <v>24</v>
      </c>
      <c r="O1" s="152" t="s">
        <v>25</v>
      </c>
      <c r="P1" s="152" t="s">
        <v>144</v>
      </c>
      <c r="Q1" s="153" t="s">
        <v>150</v>
      </c>
      <c r="R1" s="151" t="s">
        <v>26</v>
      </c>
    </row>
    <row r="2" spans="1:19" s="85" customFormat="1" ht="17.850000000000001" customHeight="1" x14ac:dyDescent="0.2">
      <c r="A2" s="84"/>
      <c r="B2" s="82" t="s">
        <v>23</v>
      </c>
      <c r="C2" s="200" t="s">
        <v>52</v>
      </c>
      <c r="D2" s="200"/>
      <c r="E2" s="64"/>
      <c r="F2" s="64"/>
      <c r="G2" s="64"/>
      <c r="H2" s="64"/>
      <c r="I2" s="64"/>
      <c r="J2" s="64"/>
      <c r="K2" s="64"/>
      <c r="L2" s="83"/>
      <c r="M2" s="83"/>
      <c r="N2" s="25" t="s">
        <v>54</v>
      </c>
      <c r="O2" s="25" t="s">
        <v>58</v>
      </c>
      <c r="P2" s="25" t="s">
        <v>145</v>
      </c>
      <c r="Q2" s="25" t="s">
        <v>63</v>
      </c>
      <c r="R2" s="87"/>
      <c r="S2" s="83"/>
    </row>
    <row r="3" spans="1:19" x14ac:dyDescent="0.2">
      <c r="B3" s="25"/>
      <c r="C3" s="25"/>
      <c r="D3" s="25"/>
      <c r="F3" s="25"/>
      <c r="M3" s="25" t="s">
        <v>20</v>
      </c>
      <c r="N3" s="25" t="s">
        <v>53</v>
      </c>
      <c r="O3" s="25" t="s">
        <v>59</v>
      </c>
      <c r="P3" s="25" t="s">
        <v>146</v>
      </c>
      <c r="Q3" s="25" t="s">
        <v>64</v>
      </c>
    </row>
    <row r="4" spans="1:19" s="73" customFormat="1" ht="10.9" customHeight="1" x14ac:dyDescent="0.2">
      <c r="B4" s="86">
        <v>1</v>
      </c>
      <c r="C4" s="86">
        <v>2</v>
      </c>
      <c r="D4" s="86">
        <v>3</v>
      </c>
      <c r="E4" s="86">
        <v>4</v>
      </c>
      <c r="F4" s="86">
        <v>5</v>
      </c>
      <c r="G4" s="86">
        <v>6</v>
      </c>
      <c r="H4" s="86">
        <v>7</v>
      </c>
      <c r="I4" s="86">
        <v>8</v>
      </c>
      <c r="J4" s="86">
        <v>9</v>
      </c>
      <c r="K4" s="86">
        <v>10</v>
      </c>
      <c r="M4" s="73" t="s">
        <v>21</v>
      </c>
      <c r="N4" s="25" t="s">
        <v>55</v>
      </c>
      <c r="O4" s="25" t="s">
        <v>60</v>
      </c>
      <c r="P4" s="25" t="s">
        <v>147</v>
      </c>
      <c r="Q4" s="25" t="s">
        <v>65</v>
      </c>
    </row>
    <row r="5" spans="1:19" s="88" customFormat="1" ht="63.2" customHeight="1" x14ac:dyDescent="0.2">
      <c r="B5" s="78" t="s">
        <v>48</v>
      </c>
      <c r="C5" s="78" t="s">
        <v>85</v>
      </c>
      <c r="D5" s="78" t="s">
        <v>86</v>
      </c>
      <c r="E5" s="78" t="s">
        <v>110</v>
      </c>
      <c r="F5" s="79" t="s">
        <v>28</v>
      </c>
      <c r="G5" s="78" t="s">
        <v>29</v>
      </c>
      <c r="H5" s="78" t="s">
        <v>32</v>
      </c>
      <c r="I5" s="78" t="s">
        <v>113</v>
      </c>
      <c r="J5" s="78" t="s">
        <v>46</v>
      </c>
      <c r="K5" s="89" t="s">
        <v>68</v>
      </c>
      <c r="N5" s="25" t="s">
        <v>56</v>
      </c>
      <c r="O5" s="25" t="s">
        <v>61</v>
      </c>
      <c r="P5" s="25" t="s">
        <v>149</v>
      </c>
      <c r="Q5" s="25" t="s">
        <v>66</v>
      </c>
    </row>
    <row r="6" spans="1:19" s="95" customFormat="1" x14ac:dyDescent="0.2">
      <c r="B6" s="26"/>
      <c r="C6" s="96"/>
      <c r="D6" s="26"/>
      <c r="E6" s="26"/>
      <c r="F6" s="26"/>
      <c r="G6" s="97"/>
      <c r="H6" s="107"/>
      <c r="I6" s="57"/>
      <c r="J6" s="113"/>
      <c r="K6" s="114"/>
      <c r="N6" s="25" t="s">
        <v>57</v>
      </c>
      <c r="O6" s="25" t="s">
        <v>62</v>
      </c>
      <c r="P6" s="25" t="s">
        <v>148</v>
      </c>
      <c r="Q6" s="25" t="s">
        <v>67</v>
      </c>
    </row>
    <row r="7" spans="1:19" s="95" customFormat="1" x14ac:dyDescent="0.2">
      <c r="B7" s="26"/>
      <c r="C7" s="96"/>
      <c r="D7" s="26"/>
      <c r="E7" s="26"/>
      <c r="F7" s="26"/>
      <c r="G7" s="97"/>
      <c r="H7" s="107"/>
      <c r="I7" s="57"/>
      <c r="J7" s="113"/>
      <c r="K7" s="114"/>
      <c r="O7" s="25"/>
      <c r="P7" s="25"/>
      <c r="Q7" s="25"/>
    </row>
    <row r="8" spans="1:19" s="95" customFormat="1" x14ac:dyDescent="0.2">
      <c r="B8" s="26"/>
      <c r="C8" s="96"/>
      <c r="D8" s="26"/>
      <c r="E8" s="26"/>
      <c r="F8" s="26"/>
      <c r="G8" s="97"/>
      <c r="H8" s="107"/>
      <c r="I8" s="57"/>
      <c r="J8" s="113"/>
      <c r="K8" s="114"/>
      <c r="O8" s="25"/>
      <c r="P8" s="25"/>
      <c r="Q8" s="25"/>
    </row>
    <row r="9" spans="1:19" s="95" customFormat="1" x14ac:dyDescent="0.2">
      <c r="B9" s="26"/>
      <c r="C9" s="96"/>
      <c r="D9" s="26"/>
      <c r="E9" s="26"/>
      <c r="F9" s="26"/>
      <c r="G9" s="97"/>
      <c r="H9" s="107"/>
      <c r="I9" s="57"/>
      <c r="J9" s="113"/>
      <c r="K9" s="114"/>
      <c r="O9" s="25"/>
      <c r="P9" s="25"/>
      <c r="Q9" s="25"/>
    </row>
    <row r="10" spans="1:19" s="95" customFormat="1" x14ac:dyDescent="0.2">
      <c r="B10" s="26"/>
      <c r="C10" s="96"/>
      <c r="D10" s="26"/>
      <c r="E10" s="26"/>
      <c r="F10" s="26" t="s">
        <v>69</v>
      </c>
      <c r="G10" s="97"/>
      <c r="H10" s="107"/>
      <c r="I10" s="57"/>
      <c r="J10" s="113"/>
      <c r="K10" s="114"/>
      <c r="O10" s="25"/>
      <c r="P10" s="25"/>
      <c r="Q10" s="25"/>
    </row>
    <row r="11" spans="1:19" s="95" customFormat="1" x14ac:dyDescent="0.2">
      <c r="B11" s="26"/>
      <c r="C11" s="96"/>
      <c r="D11" s="26"/>
      <c r="E11" s="26"/>
      <c r="F11" s="26" t="s">
        <v>69</v>
      </c>
      <c r="G11" s="97"/>
      <c r="H11" s="107"/>
      <c r="I11" s="57"/>
      <c r="J11" s="113"/>
      <c r="K11" s="114"/>
      <c r="O11" s="25"/>
      <c r="P11" s="25"/>
      <c r="Q11" s="25"/>
    </row>
    <row r="12" spans="1:19" s="95" customFormat="1" x14ac:dyDescent="0.2">
      <c r="B12" s="26"/>
      <c r="C12" s="96"/>
      <c r="D12" s="26"/>
      <c r="E12" s="26"/>
      <c r="F12" s="26" t="s">
        <v>69</v>
      </c>
      <c r="G12" s="97"/>
      <c r="H12" s="107"/>
      <c r="I12" s="57"/>
      <c r="J12" s="113"/>
      <c r="K12" s="114"/>
      <c r="O12" s="25"/>
      <c r="P12" s="25"/>
      <c r="Q12" s="25"/>
    </row>
    <row r="13" spans="1:19" s="95" customFormat="1" x14ac:dyDescent="0.2">
      <c r="B13" s="26"/>
      <c r="C13" s="96"/>
      <c r="D13" s="26"/>
      <c r="E13" s="26"/>
      <c r="F13" s="26" t="s">
        <v>69</v>
      </c>
      <c r="G13" s="97"/>
      <c r="H13" s="107"/>
      <c r="I13" s="57"/>
      <c r="J13" s="113"/>
      <c r="K13" s="114"/>
      <c r="O13" s="25"/>
      <c r="P13" s="25"/>
      <c r="Q13" s="25"/>
    </row>
    <row r="14" spans="1:19" s="95" customFormat="1" x14ac:dyDescent="0.2">
      <c r="B14" s="26"/>
      <c r="C14" s="96"/>
      <c r="D14" s="26"/>
      <c r="E14" s="26"/>
      <c r="F14" s="26" t="s">
        <v>69</v>
      </c>
      <c r="G14" s="97"/>
      <c r="H14" s="107"/>
      <c r="I14" s="57"/>
      <c r="J14" s="113"/>
      <c r="K14" s="114"/>
      <c r="O14" s="25"/>
      <c r="P14" s="25"/>
      <c r="Q14" s="25"/>
    </row>
    <row r="15" spans="1:19" s="95" customFormat="1" x14ac:dyDescent="0.2">
      <c r="B15" s="26"/>
      <c r="C15" s="96"/>
      <c r="D15" s="26"/>
      <c r="E15" s="26"/>
      <c r="F15" s="26" t="s">
        <v>69</v>
      </c>
      <c r="G15" s="97"/>
      <c r="H15" s="107"/>
      <c r="I15" s="57"/>
      <c r="J15" s="113"/>
      <c r="K15" s="114"/>
      <c r="O15" s="25"/>
      <c r="P15" s="25"/>
      <c r="Q15" s="25"/>
    </row>
    <row r="16" spans="1:19" s="95" customFormat="1" x14ac:dyDescent="0.2">
      <c r="B16" s="26"/>
      <c r="C16" s="96"/>
      <c r="D16" s="26"/>
      <c r="E16" s="26"/>
      <c r="F16" s="26" t="s">
        <v>69</v>
      </c>
      <c r="G16" s="97"/>
      <c r="H16" s="107"/>
      <c r="I16" s="57"/>
      <c r="J16" s="113"/>
      <c r="K16" s="114"/>
      <c r="O16" s="25"/>
      <c r="P16" s="25"/>
      <c r="Q16" s="25"/>
    </row>
    <row r="17" spans="2:17" s="95" customFormat="1" x14ac:dyDescent="0.2">
      <c r="B17" s="26"/>
      <c r="C17" s="96"/>
      <c r="D17" s="26"/>
      <c r="E17" s="26"/>
      <c r="F17" s="26" t="s">
        <v>69</v>
      </c>
      <c r="G17" s="97"/>
      <c r="H17" s="107"/>
      <c r="I17" s="57"/>
      <c r="J17" s="113"/>
      <c r="K17" s="114"/>
      <c r="O17" s="25"/>
      <c r="P17" s="25"/>
      <c r="Q17" s="25"/>
    </row>
    <row r="18" spans="2:17" s="95" customFormat="1" x14ac:dyDescent="0.2">
      <c r="B18" s="26"/>
      <c r="C18" s="96"/>
      <c r="D18" s="26"/>
      <c r="E18" s="26"/>
      <c r="F18" s="26" t="s">
        <v>69</v>
      </c>
      <c r="G18" s="97"/>
      <c r="H18" s="107"/>
      <c r="I18" s="57"/>
      <c r="J18" s="113"/>
      <c r="K18" s="114"/>
      <c r="O18" s="25"/>
      <c r="P18" s="25"/>
      <c r="Q18" s="25"/>
    </row>
    <row r="19" spans="2:17" s="95" customFormat="1" x14ac:dyDescent="0.2">
      <c r="B19" s="26"/>
      <c r="C19" s="96"/>
      <c r="D19" s="26"/>
      <c r="E19" s="26"/>
      <c r="F19" s="26" t="s">
        <v>69</v>
      </c>
      <c r="G19" s="97"/>
      <c r="H19" s="107"/>
      <c r="I19" s="57"/>
      <c r="J19" s="113"/>
      <c r="K19" s="114"/>
      <c r="O19" s="25"/>
      <c r="P19" s="25"/>
      <c r="Q19" s="25"/>
    </row>
    <row r="20" spans="2:17" s="95" customFormat="1" x14ac:dyDescent="0.2">
      <c r="B20" s="26"/>
      <c r="C20" s="96"/>
      <c r="D20" s="26"/>
      <c r="E20" s="26"/>
      <c r="F20" s="26" t="s">
        <v>69</v>
      </c>
      <c r="G20" s="97"/>
      <c r="H20" s="107"/>
      <c r="I20" s="57"/>
      <c r="J20" s="113"/>
      <c r="K20" s="114"/>
      <c r="O20" s="25"/>
      <c r="P20" s="25"/>
      <c r="Q20" s="25"/>
    </row>
    <row r="21" spans="2:17" s="95" customFormat="1" x14ac:dyDescent="0.2">
      <c r="B21" s="26"/>
      <c r="C21" s="96"/>
      <c r="D21" s="26"/>
      <c r="E21" s="26"/>
      <c r="F21" s="26" t="s">
        <v>69</v>
      </c>
      <c r="G21" s="97"/>
      <c r="H21" s="107"/>
      <c r="I21" s="57"/>
      <c r="J21" s="113"/>
      <c r="K21" s="114"/>
      <c r="N21" s="25"/>
      <c r="O21" s="25"/>
      <c r="P21" s="25"/>
      <c r="Q21" s="25"/>
    </row>
    <row r="22" spans="2:17" s="95" customFormat="1" x14ac:dyDescent="0.2">
      <c r="B22" s="26"/>
      <c r="C22" s="96"/>
      <c r="D22" s="26"/>
      <c r="E22" s="26"/>
      <c r="F22" s="26" t="s">
        <v>69</v>
      </c>
      <c r="G22" s="97"/>
      <c r="H22" s="107"/>
      <c r="I22" s="57"/>
      <c r="J22" s="113"/>
      <c r="K22" s="114"/>
      <c r="N22" s="25"/>
      <c r="O22" s="25"/>
      <c r="P22" s="25"/>
      <c r="Q22" s="25"/>
    </row>
    <row r="23" spans="2:17" s="95" customFormat="1" x14ac:dyDescent="0.2">
      <c r="B23" s="26"/>
      <c r="C23" s="96"/>
      <c r="D23" s="26"/>
      <c r="E23" s="26"/>
      <c r="F23" s="26" t="s">
        <v>69</v>
      </c>
      <c r="G23" s="97"/>
      <c r="H23" s="107"/>
      <c r="I23" s="57"/>
      <c r="J23" s="113"/>
      <c r="K23" s="114"/>
      <c r="N23" s="25"/>
      <c r="O23" s="25"/>
      <c r="P23" s="25"/>
      <c r="Q23" s="25"/>
    </row>
    <row r="24" spans="2:17" s="95" customFormat="1" x14ac:dyDescent="0.2">
      <c r="B24" s="26"/>
      <c r="C24" s="96"/>
      <c r="D24" s="26"/>
      <c r="E24" s="26"/>
      <c r="F24" s="26" t="s">
        <v>69</v>
      </c>
      <c r="G24" s="97"/>
      <c r="H24" s="107"/>
      <c r="I24" s="57"/>
      <c r="J24" s="113"/>
      <c r="K24" s="114"/>
      <c r="M24" s="98"/>
      <c r="N24" s="25"/>
      <c r="O24" s="25"/>
      <c r="P24" s="25"/>
      <c r="Q24" s="25"/>
    </row>
    <row r="25" spans="2:17" s="95" customFormat="1" x14ac:dyDescent="0.2">
      <c r="B25" s="26"/>
      <c r="C25" s="96"/>
      <c r="D25" s="26"/>
      <c r="E25" s="26"/>
      <c r="F25" s="26" t="s">
        <v>69</v>
      </c>
      <c r="G25" s="97"/>
      <c r="H25" s="107"/>
      <c r="I25" s="57"/>
      <c r="J25" s="113"/>
      <c r="K25" s="114"/>
      <c r="M25" s="32"/>
      <c r="N25" s="25"/>
      <c r="O25" s="25"/>
      <c r="P25" s="25"/>
      <c r="Q25" s="25"/>
    </row>
    <row r="26" spans="2:17" s="95" customFormat="1" x14ac:dyDescent="0.2">
      <c r="B26" s="26"/>
      <c r="C26" s="96"/>
      <c r="D26" s="26"/>
      <c r="E26" s="26"/>
      <c r="F26" s="26" t="s">
        <v>69</v>
      </c>
      <c r="G26" s="97"/>
      <c r="H26" s="107"/>
      <c r="I26" s="57"/>
      <c r="J26" s="113"/>
      <c r="K26" s="114"/>
      <c r="M26" s="98"/>
      <c r="N26" s="25"/>
      <c r="O26" s="25"/>
      <c r="P26" s="25"/>
      <c r="Q26" s="25"/>
    </row>
    <row r="27" spans="2:17" s="95" customFormat="1" x14ac:dyDescent="0.2">
      <c r="B27" s="26"/>
      <c r="C27" s="96"/>
      <c r="D27" s="26"/>
      <c r="E27" s="26"/>
      <c r="F27" s="26" t="s">
        <v>69</v>
      </c>
      <c r="G27" s="97"/>
      <c r="H27" s="107"/>
      <c r="I27" s="57"/>
      <c r="J27" s="113"/>
      <c r="K27" s="114"/>
      <c r="N27" s="25"/>
      <c r="O27" s="25"/>
      <c r="P27" s="25"/>
      <c r="Q27" s="25"/>
    </row>
    <row r="28" spans="2:17" s="95" customFormat="1" x14ac:dyDescent="0.2">
      <c r="B28" s="26"/>
      <c r="C28" s="96"/>
      <c r="D28" s="26"/>
      <c r="E28" s="26"/>
      <c r="F28" s="26" t="s">
        <v>69</v>
      </c>
      <c r="G28" s="97"/>
      <c r="H28" s="107"/>
      <c r="I28" s="57"/>
      <c r="J28" s="113"/>
      <c r="K28" s="114"/>
      <c r="N28" s="25"/>
      <c r="O28" s="25"/>
      <c r="P28" s="25"/>
      <c r="Q28" s="25"/>
    </row>
    <row r="29" spans="2:17" s="95" customFormat="1" x14ac:dyDescent="0.2">
      <c r="B29" s="26"/>
      <c r="C29" s="96"/>
      <c r="D29" s="26"/>
      <c r="E29" s="26"/>
      <c r="F29" s="26" t="s">
        <v>69</v>
      </c>
      <c r="G29" s="97"/>
      <c r="H29" s="107"/>
      <c r="I29" s="57"/>
      <c r="J29" s="113"/>
      <c r="K29" s="114"/>
      <c r="N29" s="25"/>
      <c r="O29" s="25"/>
      <c r="P29" s="25"/>
      <c r="Q29" s="25"/>
    </row>
    <row r="30" spans="2:17" s="95" customFormat="1" x14ac:dyDescent="0.2">
      <c r="B30" s="26"/>
      <c r="C30" s="96"/>
      <c r="D30" s="26"/>
      <c r="E30" s="26"/>
      <c r="F30" s="26" t="s">
        <v>69</v>
      </c>
      <c r="G30" s="97"/>
      <c r="H30" s="107"/>
      <c r="I30" s="57"/>
      <c r="J30" s="113"/>
      <c r="K30" s="114"/>
      <c r="N30" s="25"/>
      <c r="O30" s="25"/>
      <c r="P30" s="25"/>
      <c r="Q30" s="25"/>
    </row>
    <row r="31" spans="2:17" s="95" customFormat="1" x14ac:dyDescent="0.2">
      <c r="B31" s="26"/>
      <c r="C31" s="96"/>
      <c r="D31" s="26"/>
      <c r="E31" s="26"/>
      <c r="F31" s="26" t="s">
        <v>69</v>
      </c>
      <c r="G31" s="97"/>
      <c r="H31" s="107"/>
      <c r="I31" s="57"/>
      <c r="J31" s="113"/>
      <c r="K31" s="114"/>
      <c r="N31" s="25"/>
      <c r="O31" s="25"/>
      <c r="P31" s="25"/>
      <c r="Q31" s="25"/>
    </row>
    <row r="32" spans="2:17" s="95" customFormat="1" x14ac:dyDescent="0.2">
      <c r="B32" s="26"/>
      <c r="C32" s="96"/>
      <c r="D32" s="26"/>
      <c r="E32" s="26"/>
      <c r="F32" s="26" t="s">
        <v>69</v>
      </c>
      <c r="G32" s="97"/>
      <c r="H32" s="107"/>
      <c r="I32" s="57"/>
      <c r="J32" s="113"/>
      <c r="K32" s="114"/>
      <c r="N32" s="25"/>
      <c r="O32" s="25"/>
      <c r="P32" s="25"/>
      <c r="Q32" s="25"/>
    </row>
    <row r="33" spans="2:17" s="95" customFormat="1" x14ac:dyDescent="0.2">
      <c r="B33" s="26"/>
      <c r="C33" s="96"/>
      <c r="D33" s="26"/>
      <c r="E33" s="26"/>
      <c r="F33" s="26" t="s">
        <v>69</v>
      </c>
      <c r="G33" s="97"/>
      <c r="H33" s="107"/>
      <c r="I33" s="57"/>
      <c r="J33" s="113"/>
      <c r="K33" s="114"/>
      <c r="N33" s="25"/>
      <c r="O33" s="25"/>
      <c r="P33" s="25"/>
      <c r="Q33" s="25"/>
    </row>
    <row r="34" spans="2:17" s="95" customFormat="1" x14ac:dyDescent="0.2">
      <c r="B34" s="26"/>
      <c r="C34" s="96"/>
      <c r="D34" s="26"/>
      <c r="E34" s="26"/>
      <c r="F34" s="26" t="s">
        <v>69</v>
      </c>
      <c r="G34" s="97"/>
      <c r="H34" s="107"/>
      <c r="I34" s="57"/>
      <c r="J34" s="113"/>
      <c r="K34" s="114"/>
      <c r="N34" s="25"/>
      <c r="O34" s="25"/>
      <c r="P34" s="25"/>
      <c r="Q34" s="25"/>
    </row>
    <row r="35" spans="2:17" s="95" customFormat="1" x14ac:dyDescent="0.2">
      <c r="B35" s="26"/>
      <c r="C35" s="96"/>
      <c r="D35" s="26"/>
      <c r="E35" s="26"/>
      <c r="F35" s="26" t="s">
        <v>69</v>
      </c>
      <c r="G35" s="97"/>
      <c r="H35" s="107"/>
      <c r="I35" s="57"/>
      <c r="J35" s="113"/>
      <c r="K35" s="114"/>
      <c r="N35" s="25"/>
      <c r="O35" s="25"/>
      <c r="P35" s="25"/>
      <c r="Q35" s="25"/>
    </row>
    <row r="36" spans="2:17" s="95" customFormat="1" x14ac:dyDescent="0.2">
      <c r="B36" s="26"/>
      <c r="C36" s="96"/>
      <c r="D36" s="26"/>
      <c r="E36" s="26"/>
      <c r="F36" s="26" t="s">
        <v>69</v>
      </c>
      <c r="G36" s="97"/>
      <c r="H36" s="107"/>
      <c r="I36" s="57"/>
      <c r="J36" s="113"/>
      <c r="K36" s="114"/>
      <c r="N36" s="25"/>
      <c r="O36" s="25"/>
      <c r="P36" s="25"/>
      <c r="Q36" s="25"/>
    </row>
    <row r="37" spans="2:17" s="95" customFormat="1" x14ac:dyDescent="0.2">
      <c r="B37" s="26"/>
      <c r="C37" s="96"/>
      <c r="D37" s="26"/>
      <c r="E37" s="26"/>
      <c r="F37" s="26" t="s">
        <v>69</v>
      </c>
      <c r="G37" s="97"/>
      <c r="H37" s="107"/>
      <c r="I37" s="57"/>
      <c r="J37" s="113"/>
      <c r="K37" s="114"/>
      <c r="N37" s="25"/>
      <c r="O37" s="25"/>
      <c r="P37" s="25"/>
      <c r="Q37" s="25"/>
    </row>
    <row r="38" spans="2:17" s="95" customFormat="1" x14ac:dyDescent="0.2">
      <c r="B38" s="26"/>
      <c r="C38" s="96"/>
      <c r="D38" s="26"/>
      <c r="E38" s="26"/>
      <c r="F38" s="26"/>
      <c r="G38" s="97"/>
      <c r="H38" s="107"/>
      <c r="I38" s="57"/>
      <c r="J38" s="113"/>
      <c r="K38" s="114"/>
      <c r="N38" s="25"/>
      <c r="O38" s="25"/>
      <c r="P38" s="25"/>
      <c r="Q38" s="25"/>
    </row>
    <row r="39" spans="2:17" s="95" customFormat="1" x14ac:dyDescent="0.2">
      <c r="B39" s="26"/>
      <c r="C39" s="96"/>
      <c r="D39" s="26"/>
      <c r="E39" s="26"/>
      <c r="F39" s="26" t="s">
        <v>69</v>
      </c>
      <c r="G39" s="97"/>
      <c r="H39" s="107"/>
      <c r="I39" s="57"/>
      <c r="J39" s="113"/>
      <c r="K39" s="114"/>
      <c r="N39" s="25"/>
      <c r="O39" s="25"/>
      <c r="P39" s="25"/>
      <c r="Q39" s="25"/>
    </row>
    <row r="40" spans="2:17" s="95" customFormat="1" x14ac:dyDescent="0.2">
      <c r="B40" s="26"/>
      <c r="C40" s="96"/>
      <c r="D40" s="26"/>
      <c r="E40" s="26"/>
      <c r="F40" s="26" t="s">
        <v>69</v>
      </c>
      <c r="G40" s="97"/>
      <c r="H40" s="107"/>
      <c r="I40" s="57"/>
      <c r="J40" s="113"/>
      <c r="K40" s="114"/>
      <c r="N40" s="25"/>
      <c r="O40" s="25"/>
      <c r="P40" s="25"/>
      <c r="Q40" s="25"/>
    </row>
    <row r="41" spans="2:17" s="95" customFormat="1" x14ac:dyDescent="0.2">
      <c r="B41" s="26"/>
      <c r="C41" s="96"/>
      <c r="D41" s="26"/>
      <c r="E41" s="26"/>
      <c r="F41" s="26" t="s">
        <v>69</v>
      </c>
      <c r="G41" s="97"/>
      <c r="H41" s="107"/>
      <c r="I41" s="57"/>
      <c r="J41" s="113"/>
      <c r="K41" s="114"/>
      <c r="N41" s="25"/>
      <c r="O41" s="25"/>
      <c r="P41" s="25"/>
      <c r="Q41" s="25"/>
    </row>
    <row r="42" spans="2:17" s="95" customFormat="1" x14ac:dyDescent="0.2">
      <c r="B42" s="26"/>
      <c r="C42" s="96"/>
      <c r="D42" s="26"/>
      <c r="E42" s="26"/>
      <c r="F42" s="26" t="s">
        <v>69</v>
      </c>
      <c r="G42" s="97"/>
      <c r="H42" s="107"/>
      <c r="I42" s="57"/>
      <c r="J42" s="113"/>
      <c r="K42" s="114"/>
      <c r="N42" s="25"/>
      <c r="O42" s="25"/>
      <c r="P42" s="25"/>
      <c r="Q42" s="25"/>
    </row>
    <row r="43" spans="2:17" s="95" customFormat="1" x14ac:dyDescent="0.2">
      <c r="B43" s="26"/>
      <c r="C43" s="96"/>
      <c r="D43" s="26"/>
      <c r="E43" s="26"/>
      <c r="F43" s="26" t="s">
        <v>69</v>
      </c>
      <c r="G43" s="97"/>
      <c r="H43" s="107"/>
      <c r="I43" s="57"/>
      <c r="J43" s="113"/>
      <c r="K43" s="114"/>
      <c r="N43" s="25"/>
      <c r="O43" s="25"/>
      <c r="P43" s="25"/>
      <c r="Q43" s="25"/>
    </row>
    <row r="44" spans="2:17" s="95" customFormat="1" x14ac:dyDescent="0.2">
      <c r="B44" s="26"/>
      <c r="C44" s="96"/>
      <c r="D44" s="26"/>
      <c r="E44" s="26"/>
      <c r="F44" s="26" t="s">
        <v>69</v>
      </c>
      <c r="G44" s="97"/>
      <c r="H44" s="107"/>
      <c r="I44" s="57"/>
      <c r="J44" s="113"/>
      <c r="K44" s="114"/>
      <c r="N44" s="25"/>
      <c r="O44" s="25"/>
      <c r="P44" s="25"/>
      <c r="Q44" s="25"/>
    </row>
    <row r="45" spans="2:17" s="95" customFormat="1" x14ac:dyDescent="0.2">
      <c r="B45" s="26"/>
      <c r="C45" s="96"/>
      <c r="D45" s="26"/>
      <c r="E45" s="26"/>
      <c r="F45" s="26" t="s">
        <v>69</v>
      </c>
      <c r="G45" s="97"/>
      <c r="H45" s="107"/>
      <c r="I45" s="57"/>
      <c r="J45" s="113"/>
      <c r="K45" s="114"/>
      <c r="N45" s="25"/>
      <c r="O45" s="25"/>
      <c r="P45" s="25"/>
      <c r="Q45" s="25"/>
    </row>
    <row r="46" spans="2:17" s="95" customFormat="1" x14ac:dyDescent="0.2">
      <c r="B46" s="26"/>
      <c r="C46" s="96"/>
      <c r="D46" s="26"/>
      <c r="E46" s="26"/>
      <c r="F46" s="26" t="s">
        <v>69</v>
      </c>
      <c r="G46" s="97"/>
      <c r="H46" s="107"/>
      <c r="I46" s="57"/>
      <c r="J46" s="113"/>
      <c r="K46" s="114"/>
      <c r="N46" s="25"/>
      <c r="O46" s="25"/>
      <c r="P46" s="25"/>
      <c r="Q46" s="25"/>
    </row>
    <row r="47" spans="2:17" s="95" customFormat="1" x14ac:dyDescent="0.2">
      <c r="B47" s="26"/>
      <c r="C47" s="96"/>
      <c r="D47" s="26"/>
      <c r="E47" s="26"/>
      <c r="F47" s="26" t="s">
        <v>69</v>
      </c>
      <c r="G47" s="97"/>
      <c r="H47" s="107"/>
      <c r="I47" s="57"/>
      <c r="J47" s="113"/>
      <c r="K47" s="114"/>
      <c r="N47" s="25"/>
      <c r="O47" s="25"/>
      <c r="P47" s="25"/>
      <c r="Q47" s="25"/>
    </row>
    <row r="48" spans="2:17" s="95" customFormat="1" x14ac:dyDescent="0.2">
      <c r="B48" s="26"/>
      <c r="C48" s="96"/>
      <c r="D48" s="26"/>
      <c r="E48" s="26"/>
      <c r="F48" s="26" t="s">
        <v>69</v>
      </c>
      <c r="G48" s="97"/>
      <c r="H48" s="107"/>
      <c r="I48" s="57"/>
      <c r="J48" s="113"/>
      <c r="K48" s="114"/>
      <c r="N48" s="25"/>
      <c r="O48" s="25"/>
      <c r="P48" s="25"/>
      <c r="Q48" s="25"/>
    </row>
    <row r="49" spans="2:17" s="95" customFormat="1" x14ac:dyDescent="0.2">
      <c r="B49" s="26"/>
      <c r="C49" s="96"/>
      <c r="D49" s="26"/>
      <c r="E49" s="26"/>
      <c r="F49" s="26" t="s">
        <v>69</v>
      </c>
      <c r="G49" s="97"/>
      <c r="H49" s="107"/>
      <c r="I49" s="57"/>
      <c r="J49" s="113"/>
      <c r="K49" s="114"/>
      <c r="N49" s="25"/>
      <c r="O49" s="25"/>
      <c r="P49" s="25"/>
      <c r="Q49" s="25"/>
    </row>
    <row r="50" spans="2:17" s="95" customFormat="1" x14ac:dyDescent="0.2">
      <c r="B50" s="26"/>
      <c r="C50" s="96"/>
      <c r="D50" s="26"/>
      <c r="E50" s="26"/>
      <c r="F50" s="26" t="s">
        <v>69</v>
      </c>
      <c r="G50" s="97"/>
      <c r="H50" s="107"/>
      <c r="I50" s="57"/>
      <c r="J50" s="113"/>
      <c r="K50" s="114"/>
      <c r="N50" s="25"/>
      <c r="O50" s="25"/>
      <c r="P50" s="25"/>
      <c r="Q50" s="25"/>
    </row>
    <row r="51" spans="2:17" s="95" customFormat="1" x14ac:dyDescent="0.2">
      <c r="B51" s="26"/>
      <c r="C51" s="96"/>
      <c r="D51" s="26"/>
      <c r="E51" s="26"/>
      <c r="F51" s="26" t="s">
        <v>69</v>
      </c>
      <c r="G51" s="97"/>
      <c r="H51" s="107"/>
      <c r="I51" s="57"/>
      <c r="J51" s="113"/>
      <c r="K51" s="114"/>
      <c r="N51" s="25"/>
      <c r="O51" s="25"/>
      <c r="P51" s="25"/>
      <c r="Q51" s="25"/>
    </row>
    <row r="52" spans="2:17" s="95" customFormat="1" x14ac:dyDescent="0.2">
      <c r="B52" s="26"/>
      <c r="C52" s="96"/>
      <c r="D52" s="26"/>
      <c r="E52" s="26"/>
      <c r="F52" s="26" t="s">
        <v>69</v>
      </c>
      <c r="G52" s="97"/>
      <c r="H52" s="107"/>
      <c r="I52" s="57"/>
      <c r="J52" s="113"/>
      <c r="K52" s="114"/>
      <c r="N52" s="25"/>
      <c r="O52" s="25"/>
      <c r="P52" s="25"/>
      <c r="Q52" s="25"/>
    </row>
    <row r="53" spans="2:17" s="95" customFormat="1" x14ac:dyDescent="0.2">
      <c r="B53" s="26"/>
      <c r="C53" s="96"/>
      <c r="D53" s="26"/>
      <c r="E53" s="26"/>
      <c r="F53" s="26" t="s">
        <v>69</v>
      </c>
      <c r="G53" s="97"/>
      <c r="H53" s="107"/>
      <c r="I53" s="57"/>
      <c r="J53" s="113"/>
      <c r="K53" s="114"/>
      <c r="N53" s="25"/>
      <c r="O53" s="25"/>
      <c r="P53" s="25"/>
      <c r="Q53" s="25"/>
    </row>
    <row r="54" spans="2:17" s="95" customFormat="1" x14ac:dyDescent="0.2">
      <c r="B54" s="26"/>
      <c r="C54" s="96"/>
      <c r="D54" s="26"/>
      <c r="E54" s="26"/>
      <c r="F54" s="26" t="s">
        <v>69</v>
      </c>
      <c r="G54" s="97"/>
      <c r="H54" s="107"/>
      <c r="I54" s="57"/>
      <c r="J54" s="113"/>
      <c r="K54" s="114"/>
      <c r="M54" s="98"/>
      <c r="N54" s="25"/>
      <c r="O54" s="25"/>
      <c r="P54" s="25"/>
      <c r="Q54" s="25"/>
    </row>
    <row r="55" spans="2:17" s="95" customFormat="1" x14ac:dyDescent="0.2">
      <c r="B55" s="26"/>
      <c r="C55" s="96"/>
      <c r="D55" s="26"/>
      <c r="E55" s="26"/>
      <c r="F55" s="26" t="s">
        <v>69</v>
      </c>
      <c r="G55" s="97"/>
      <c r="H55" s="107"/>
      <c r="I55" s="57"/>
      <c r="J55" s="113"/>
      <c r="K55" s="114"/>
      <c r="M55" s="32"/>
      <c r="N55" s="25"/>
      <c r="O55" s="25"/>
      <c r="P55" s="25"/>
      <c r="Q55" s="25"/>
    </row>
    <row r="56" spans="2:17" s="95" customFormat="1" x14ac:dyDescent="0.2">
      <c r="B56" s="26"/>
      <c r="C56" s="96"/>
      <c r="D56" s="26"/>
      <c r="E56" s="26"/>
      <c r="F56" s="26" t="s">
        <v>69</v>
      </c>
      <c r="G56" s="97"/>
      <c r="H56" s="107"/>
      <c r="I56" s="57"/>
      <c r="J56" s="113"/>
      <c r="K56" s="114"/>
      <c r="M56" s="98"/>
      <c r="N56" s="25"/>
      <c r="O56" s="25"/>
      <c r="P56" s="25"/>
      <c r="Q56" s="25"/>
    </row>
    <row r="57" spans="2:17" s="95" customFormat="1" x14ac:dyDescent="0.2">
      <c r="B57" s="26"/>
      <c r="C57" s="96"/>
      <c r="D57" s="26"/>
      <c r="E57" s="26"/>
      <c r="F57" s="26" t="s">
        <v>69</v>
      </c>
      <c r="G57" s="97"/>
      <c r="H57" s="107"/>
      <c r="I57" s="57"/>
      <c r="J57" s="113"/>
      <c r="K57" s="114"/>
      <c r="N57" s="25"/>
      <c r="O57" s="25"/>
      <c r="P57" s="25"/>
      <c r="Q57" s="25"/>
    </row>
    <row r="58" spans="2:17" s="95" customFormat="1" x14ac:dyDescent="0.2">
      <c r="B58" s="26"/>
      <c r="C58" s="96"/>
      <c r="D58" s="26"/>
      <c r="E58" s="26"/>
      <c r="F58" s="26" t="s">
        <v>69</v>
      </c>
      <c r="G58" s="97"/>
      <c r="H58" s="107"/>
      <c r="I58" s="57"/>
      <c r="J58" s="113"/>
      <c r="K58" s="114"/>
      <c r="N58" s="25"/>
      <c r="O58" s="25"/>
      <c r="P58" s="25"/>
      <c r="Q58" s="25"/>
    </row>
    <row r="59" spans="2:17" s="95" customFormat="1" x14ac:dyDescent="0.2">
      <c r="B59" s="26"/>
      <c r="C59" s="96"/>
      <c r="D59" s="26"/>
      <c r="E59" s="26"/>
      <c r="F59" s="26" t="s">
        <v>69</v>
      </c>
      <c r="G59" s="97"/>
      <c r="H59" s="107"/>
      <c r="I59" s="57"/>
      <c r="J59" s="113"/>
      <c r="K59" s="114"/>
      <c r="N59" s="25"/>
      <c r="O59" s="25"/>
      <c r="P59" s="25"/>
      <c r="Q59" s="25"/>
    </row>
    <row r="60" spans="2:17" s="95" customFormat="1" x14ac:dyDescent="0.2">
      <c r="B60" s="26"/>
      <c r="C60" s="96"/>
      <c r="D60" s="26"/>
      <c r="E60" s="26"/>
      <c r="F60" s="26" t="s">
        <v>69</v>
      </c>
      <c r="G60" s="97"/>
      <c r="H60" s="107"/>
      <c r="I60" s="57"/>
      <c r="J60" s="113"/>
      <c r="K60" s="114"/>
      <c r="N60" s="25"/>
      <c r="O60" s="25"/>
      <c r="P60" s="25"/>
      <c r="Q60" s="25"/>
    </row>
    <row r="61" spans="2:17" s="95" customFormat="1" x14ac:dyDescent="0.2">
      <c r="B61" s="26"/>
      <c r="C61" s="96"/>
      <c r="D61" s="26"/>
      <c r="E61" s="26"/>
      <c r="F61" s="26" t="s">
        <v>69</v>
      </c>
      <c r="G61" s="97"/>
      <c r="H61" s="107"/>
      <c r="I61" s="57"/>
      <c r="J61" s="113"/>
      <c r="K61" s="114"/>
      <c r="N61" s="25"/>
      <c r="O61" s="25"/>
      <c r="P61" s="25"/>
      <c r="Q61" s="25"/>
    </row>
    <row r="62" spans="2:17" s="95" customFormat="1" x14ac:dyDescent="0.2">
      <c r="B62" s="26"/>
      <c r="C62" s="96"/>
      <c r="D62" s="26"/>
      <c r="E62" s="26"/>
      <c r="F62" s="26" t="s">
        <v>69</v>
      </c>
      <c r="G62" s="97"/>
      <c r="H62" s="107"/>
      <c r="I62" s="57"/>
      <c r="J62" s="113"/>
      <c r="K62" s="114"/>
      <c r="N62" s="25"/>
      <c r="O62" s="25"/>
      <c r="P62" s="25"/>
      <c r="Q62" s="25"/>
    </row>
    <row r="63" spans="2:17" s="95" customFormat="1" x14ac:dyDescent="0.2">
      <c r="B63" s="26"/>
      <c r="C63" s="96"/>
      <c r="D63" s="26"/>
      <c r="E63" s="26"/>
      <c r="F63" s="26" t="s">
        <v>69</v>
      </c>
      <c r="G63" s="97"/>
      <c r="H63" s="107"/>
      <c r="I63" s="57"/>
      <c r="J63" s="113"/>
      <c r="K63" s="114"/>
      <c r="N63" s="25"/>
      <c r="O63" s="25"/>
      <c r="P63" s="25"/>
      <c r="Q63" s="25"/>
    </row>
    <row r="64" spans="2:17" s="95" customFormat="1" x14ac:dyDescent="0.2">
      <c r="B64" s="26"/>
      <c r="C64" s="96"/>
      <c r="D64" s="26"/>
      <c r="E64" s="26"/>
      <c r="F64" s="26" t="s">
        <v>69</v>
      </c>
      <c r="G64" s="97"/>
      <c r="H64" s="107"/>
      <c r="I64" s="57"/>
      <c r="J64" s="113"/>
      <c r="K64" s="114"/>
      <c r="N64" s="25"/>
      <c r="O64" s="25"/>
      <c r="P64" s="25"/>
      <c r="Q64" s="25"/>
    </row>
    <row r="65" spans="2:17" s="95" customFormat="1" x14ac:dyDescent="0.2">
      <c r="B65" s="26"/>
      <c r="C65" s="96"/>
      <c r="D65" s="26"/>
      <c r="E65" s="26"/>
      <c r="F65" s="26" t="s">
        <v>69</v>
      </c>
      <c r="G65" s="97"/>
      <c r="H65" s="107"/>
      <c r="I65" s="57"/>
      <c r="J65" s="113"/>
      <c r="K65" s="114"/>
      <c r="N65" s="25"/>
      <c r="O65" s="25"/>
      <c r="P65" s="25"/>
      <c r="Q65" s="25"/>
    </row>
    <row r="66" spans="2:17" x14ac:dyDescent="0.2">
      <c r="E66" s="28"/>
    </row>
    <row r="67" spans="2:17" x14ac:dyDescent="0.2">
      <c r="D67" s="62"/>
      <c r="G67" s="63"/>
    </row>
    <row r="68" spans="2:17" x14ac:dyDescent="0.2">
      <c r="D68" s="62"/>
      <c r="G68" s="63"/>
      <c r="H68" s="56"/>
    </row>
    <row r="69" spans="2:17" x14ac:dyDescent="0.2">
      <c r="D69" s="62"/>
      <c r="G69" s="63"/>
      <c r="H69" s="56"/>
    </row>
  </sheetData>
  <sheetProtection algorithmName="SHA-512" hashValue="zJjDrueElPFqWkRlxsiqjPhhp9WHsjD8KjuTivpf4XNVaZ+4FnllNvzBsFhhSSD3UfVCYgG3cSpFh4aIuzmQww==" saltValue="VdI0dcuAZ+zZljuF3UICfQ==" spinCount="100000" sheet="1" insertRows="0" deleteRows="0" selectLockedCells="1" autoFilter="0"/>
  <autoFilter ref="C5:K5" xr:uid="{00000000-0009-0000-0000-000002000000}"/>
  <mergeCells count="1">
    <mergeCell ref="C2:D2"/>
  </mergeCells>
  <phoneticPr fontId="5" type="noConversion"/>
  <dataValidations count="2">
    <dataValidation type="list" allowBlank="1" showInputMessage="1" showErrorMessage="1" prompt="Bitte wählen" sqref="E6:E65" xr:uid="{AB4EA06D-6CD6-4ABE-96EB-013E0B49002C}">
      <formula1>N$1:R$1</formula1>
    </dataValidation>
    <dataValidation type="list" allowBlank="1" showInputMessage="1" showErrorMessage="1" prompt="bitte auswählen" sqref="J6:J65" xr:uid="{983643F2-90C3-4900-A4C6-8E5069137F2F}">
      <formula1>OFFSET(N:R,1,MATCH(E6,N$1:R$1,0)-1,COUNTA(INDEX(N:R,,MATCH(E6,N$1:R$1,0)))-1,1)</formula1>
    </dataValidation>
  </dataValidations>
  <pageMargins left="0.70866141732283472" right="0.70866141732283472" top="0.78740157480314965" bottom="0.78740157480314965" header="0.31496062992125984" footer="0.31496062992125984"/>
  <pageSetup paperSize="8" scale="82" fitToHeight="0" orientation="landscape" cellComments="asDisplayed" r:id="rId1"/>
  <headerFooter>
    <oddFooter>&amp;L&amp;8 62770  09/25&amp;R&amp;8Seite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anchor moveWithCells="1" sizeWithCells="1">
                  <from>
                    <xdr:col>1</xdr:col>
                    <xdr:colOff>28575</xdr:colOff>
                    <xdr:row>2</xdr:row>
                    <xdr:rowOff>9525</xdr:rowOff>
                  </from>
                  <to>
                    <xdr:col>9</xdr:col>
                    <xdr:colOff>704850</xdr:colOff>
                    <xdr:row>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P72"/>
  <sheetViews>
    <sheetView showGridLines="0" view="pageBreakPreview" zoomScaleNormal="100" zoomScaleSheetLayoutView="100" workbookViewId="0">
      <pane ySplit="5" topLeftCell="A6" activePane="bottomLeft" state="frozen"/>
      <selection pane="bottomLeft" activeCell="A6" sqref="A6"/>
    </sheetView>
  </sheetViews>
  <sheetFormatPr baseColWidth="10" defaultRowHeight="12.75" x14ac:dyDescent="0.2"/>
  <cols>
    <col min="1" max="1" width="3.5703125" customWidth="1"/>
    <col min="2" max="2" width="38.85546875" style="91" customWidth="1"/>
    <col min="3" max="3" width="59" customWidth="1"/>
    <col min="4" max="4" width="13.7109375" customWidth="1"/>
    <col min="5" max="5" width="16.5703125" style="73" customWidth="1"/>
    <col min="6" max="6" width="27.140625" customWidth="1"/>
    <col min="7" max="7" width="21.42578125" customWidth="1"/>
    <col min="8" max="8" width="13.140625" customWidth="1"/>
    <col min="9" max="9" width="15.42578125" customWidth="1"/>
    <col min="10" max="10" width="16.28515625" customWidth="1"/>
    <col min="11" max="11" width="2.85546875" customWidth="1"/>
    <col min="12" max="12" width="2.42578125" customWidth="1"/>
    <col min="13" max="13" width="3.5703125" hidden="1" customWidth="1"/>
    <col min="14" max="14" width="21.42578125" hidden="1" customWidth="1"/>
    <col min="15" max="15" width="0" hidden="1" customWidth="1"/>
  </cols>
  <sheetData>
    <row r="1" spans="1:16" ht="17.649999999999999" customHeight="1" x14ac:dyDescent="0.2">
      <c r="A1" s="201" t="s">
        <v>71</v>
      </c>
      <c r="B1" s="201"/>
      <c r="C1" s="61"/>
      <c r="D1" s="61"/>
      <c r="E1" s="115"/>
      <c r="F1" s="61"/>
      <c r="G1" s="61"/>
      <c r="H1" s="61"/>
      <c r="I1" s="61"/>
      <c r="J1" s="61"/>
      <c r="M1" s="77" t="s">
        <v>20</v>
      </c>
      <c r="N1" s="77" t="s">
        <v>73</v>
      </c>
      <c r="O1" s="77" t="s">
        <v>73</v>
      </c>
      <c r="P1" s="77"/>
    </row>
    <row r="2" spans="1:16" ht="8.85" customHeight="1" x14ac:dyDescent="0.2">
      <c r="A2" s="75"/>
      <c r="B2" s="90"/>
      <c r="C2" s="60"/>
      <c r="D2" s="60"/>
      <c r="E2" s="116"/>
      <c r="F2" s="60"/>
      <c r="G2" s="60"/>
      <c r="H2" s="60"/>
      <c r="I2" s="60"/>
      <c r="J2" s="60"/>
      <c r="M2" s="77" t="s">
        <v>21</v>
      </c>
      <c r="N2" s="77" t="s">
        <v>74</v>
      </c>
      <c r="O2" s="77" t="s">
        <v>77</v>
      </c>
      <c r="P2" s="77"/>
    </row>
    <row r="3" spans="1:16" s="99" customFormat="1" ht="12.2" customHeight="1" x14ac:dyDescent="0.2">
      <c r="A3" s="99" t="s">
        <v>72</v>
      </c>
      <c r="B3" s="100"/>
      <c r="E3" s="116"/>
      <c r="N3" s="99" t="s">
        <v>75</v>
      </c>
      <c r="O3" s="99" t="s">
        <v>78</v>
      </c>
    </row>
    <row r="4" spans="1:16" ht="13.35" customHeight="1" x14ac:dyDescent="0.2">
      <c r="A4" s="86">
        <v>1</v>
      </c>
      <c r="B4" s="101">
        <v>2</v>
      </c>
      <c r="C4" s="86">
        <v>3</v>
      </c>
      <c r="D4" s="86">
        <v>4</v>
      </c>
      <c r="E4" s="86">
        <v>5</v>
      </c>
      <c r="F4" s="86">
        <v>6</v>
      </c>
      <c r="G4" s="86">
        <v>7</v>
      </c>
      <c r="H4" s="86">
        <v>8</v>
      </c>
      <c r="I4" s="86">
        <v>9</v>
      </c>
      <c r="J4" s="86">
        <v>10</v>
      </c>
      <c r="M4" s="77"/>
      <c r="N4" s="77" t="s">
        <v>76</v>
      </c>
      <c r="O4" s="77" t="s">
        <v>79</v>
      </c>
      <c r="P4" s="77"/>
    </row>
    <row r="5" spans="1:16" s="76" customFormat="1" ht="63.2" customHeight="1" x14ac:dyDescent="0.2">
      <c r="A5" s="78" t="s">
        <v>70</v>
      </c>
      <c r="B5" s="79" t="s">
        <v>33</v>
      </c>
      <c r="C5" s="78" t="s">
        <v>34</v>
      </c>
      <c r="D5" s="78" t="s">
        <v>151</v>
      </c>
      <c r="E5" s="80" t="s">
        <v>109</v>
      </c>
      <c r="F5" s="78" t="s">
        <v>30</v>
      </c>
      <c r="G5" s="78" t="s">
        <v>104</v>
      </c>
      <c r="H5" s="78" t="s">
        <v>84</v>
      </c>
      <c r="I5" s="78" t="s">
        <v>83</v>
      </c>
      <c r="J5" s="78" t="s">
        <v>111</v>
      </c>
      <c r="M5" s="81"/>
      <c r="N5" s="81"/>
      <c r="O5" s="81" t="s">
        <v>80</v>
      </c>
      <c r="P5" s="81"/>
    </row>
    <row r="6" spans="1:16" ht="13.15" customHeight="1" x14ac:dyDescent="0.2">
      <c r="A6" s="154"/>
      <c r="B6" s="92" t="str">
        <f>IF(ISNA( VLOOKUP(A6,'Abgeschlossene Verträge'!$B$6:$F$167,5,FALSE)),"", VLOOKUP(A6,'Abgeschlossene Verträge'!$B$6:$F$167,5,FALSE))</f>
        <v/>
      </c>
      <c r="C6" s="93"/>
      <c r="D6" s="93"/>
      <c r="E6" s="117"/>
      <c r="F6" s="93"/>
      <c r="G6" s="93"/>
      <c r="H6" s="93"/>
      <c r="I6" s="94"/>
      <c r="J6" s="94"/>
      <c r="M6" s="77"/>
      <c r="N6" s="77"/>
      <c r="O6" s="77" t="s">
        <v>81</v>
      </c>
      <c r="P6" s="77"/>
    </row>
    <row r="7" spans="1:16" ht="13.15" customHeight="1" x14ac:dyDescent="0.2">
      <c r="A7" s="154"/>
      <c r="B7" s="92" t="str">
        <f>IF(ISNA( VLOOKUP(A7,'Abgeschlossene Verträge'!$B$6:$F$167,5,FALSE)),"", VLOOKUP(A7,'Abgeschlossene Verträge'!$B$6:$F$167,5,FALSE))</f>
        <v/>
      </c>
      <c r="C7" s="93"/>
      <c r="D7" s="93"/>
      <c r="E7" s="117"/>
      <c r="F7" s="93"/>
      <c r="G7" s="93"/>
      <c r="H7" s="93"/>
      <c r="I7" s="94"/>
      <c r="J7" s="94"/>
      <c r="M7" s="77"/>
      <c r="N7" s="77"/>
      <c r="O7" s="77" t="s">
        <v>82</v>
      </c>
      <c r="P7" s="77"/>
    </row>
    <row r="8" spans="1:16" ht="13.15" customHeight="1" x14ac:dyDescent="0.2">
      <c r="A8" s="154"/>
      <c r="B8" s="92" t="str">
        <f>IF(ISNA( VLOOKUP(A8,'Abgeschlossene Verträge'!$B$6:$F$167,5,FALSE)),"", VLOOKUP(A8,'Abgeschlossene Verträge'!$B$6:$F$167,5,FALSE))</f>
        <v/>
      </c>
      <c r="C8" s="93"/>
      <c r="D8" s="93"/>
      <c r="E8" s="117"/>
      <c r="F8" s="93"/>
      <c r="G8" s="93"/>
      <c r="H8" s="93"/>
      <c r="I8" s="94"/>
      <c r="J8" s="94"/>
      <c r="M8" s="77"/>
      <c r="N8" s="77"/>
      <c r="O8" s="77"/>
      <c r="P8" s="77"/>
    </row>
    <row r="9" spans="1:16" x14ac:dyDescent="0.2">
      <c r="A9" s="154"/>
      <c r="B9" s="92" t="str">
        <f>IF(ISNA( VLOOKUP(A9,'Abgeschlossene Verträge'!$B$6:$F$167,5,FALSE)),"", VLOOKUP(A9,'Abgeschlossene Verträge'!$B$6:$F$167,5,FALSE))</f>
        <v/>
      </c>
      <c r="C9" s="93"/>
      <c r="D9" s="93"/>
      <c r="E9" s="117"/>
      <c r="F9" s="93"/>
      <c r="G9" s="93"/>
      <c r="H9" s="93"/>
      <c r="I9" s="94"/>
      <c r="J9" s="94"/>
    </row>
    <row r="10" spans="1:16" ht="13.15" customHeight="1" x14ac:dyDescent="0.2">
      <c r="A10" s="154"/>
      <c r="B10" s="92" t="str">
        <f>IF(ISNA( VLOOKUP(A10,'Abgeschlossene Verträge'!$B$6:$F$167,5,FALSE)),"", VLOOKUP(A10,'Abgeschlossene Verträge'!$B$6:$F$167,5,FALSE))</f>
        <v/>
      </c>
      <c r="C10" s="93"/>
      <c r="D10" s="93"/>
      <c r="E10" s="117"/>
      <c r="F10" s="93"/>
      <c r="G10" s="93"/>
      <c r="H10" s="93"/>
      <c r="I10" s="94"/>
      <c r="J10" s="94"/>
    </row>
    <row r="11" spans="1:16" ht="13.15" customHeight="1" x14ac:dyDescent="0.2">
      <c r="A11" s="154"/>
      <c r="B11" s="92" t="str">
        <f>IF(ISNA( VLOOKUP(A11,'Abgeschlossene Verträge'!$B$6:$F$167,5,FALSE)),"", VLOOKUP(A11,'Abgeschlossene Verträge'!$B$6:$F$167,5,FALSE))</f>
        <v/>
      </c>
      <c r="C11" s="93"/>
      <c r="D11" s="93"/>
      <c r="E11" s="117"/>
      <c r="F11" s="93"/>
      <c r="G11" s="93"/>
      <c r="H11" s="93"/>
      <c r="I11" s="94"/>
      <c r="J11" s="94"/>
    </row>
    <row r="12" spans="1:16" x14ac:dyDescent="0.2">
      <c r="A12" s="154"/>
      <c r="B12" s="92" t="str">
        <f>IF(ISNA( VLOOKUP(A12,'Abgeschlossene Verträge'!$B$6:$F$167,5,FALSE)),"", VLOOKUP(A12,'Abgeschlossene Verträge'!$B$6:$F$167,5,FALSE))</f>
        <v/>
      </c>
      <c r="C12" s="93"/>
      <c r="D12" s="93"/>
      <c r="E12" s="117"/>
      <c r="F12" s="93"/>
      <c r="G12" s="93"/>
      <c r="H12" s="93"/>
      <c r="I12" s="94"/>
      <c r="J12" s="94"/>
    </row>
    <row r="13" spans="1:16" x14ac:dyDescent="0.2">
      <c r="A13" s="154"/>
      <c r="B13" s="92" t="str">
        <f>IF(ISNA( VLOOKUP(A13,'Abgeschlossene Verträge'!$B$6:$F$167,5,FALSE)),"", VLOOKUP(A13,'Abgeschlossene Verträge'!$B$6:$F$167,5,FALSE))</f>
        <v/>
      </c>
      <c r="C13" s="93"/>
      <c r="D13" s="93"/>
      <c r="E13" s="117"/>
      <c r="F13" s="93"/>
      <c r="G13" s="93"/>
      <c r="H13" s="93"/>
      <c r="I13" s="94"/>
      <c r="J13" s="94"/>
    </row>
    <row r="14" spans="1:16" x14ac:dyDescent="0.2">
      <c r="A14" s="154"/>
      <c r="B14" s="92" t="str">
        <f>IF(ISNA( VLOOKUP(A14,'Abgeschlossene Verträge'!$B$6:$F$167,5,FALSE)),"", VLOOKUP(A14,'Abgeschlossene Verträge'!$B$6:$F$167,5,FALSE))</f>
        <v/>
      </c>
      <c r="C14" s="93"/>
      <c r="D14" s="93"/>
      <c r="E14" s="117"/>
      <c r="F14" s="93"/>
      <c r="G14" s="93"/>
      <c r="H14" s="93"/>
      <c r="I14" s="94"/>
      <c r="J14" s="94"/>
    </row>
    <row r="15" spans="1:16" x14ac:dyDescent="0.2">
      <c r="A15" s="154"/>
      <c r="B15" s="92" t="str">
        <f>IF(ISNA( VLOOKUP(A15,'Abgeschlossene Verträge'!$B$6:$F$167,5,FALSE)),"", VLOOKUP(A15,'Abgeschlossene Verträge'!$B$6:$F$167,5,FALSE))</f>
        <v/>
      </c>
      <c r="C15" s="93"/>
      <c r="D15" s="93"/>
      <c r="E15" s="117"/>
      <c r="F15" s="93"/>
      <c r="G15" s="93"/>
      <c r="H15" s="93"/>
      <c r="I15" s="94"/>
      <c r="J15" s="94"/>
    </row>
    <row r="16" spans="1:16" x14ac:dyDescent="0.2">
      <c r="A16" s="154"/>
      <c r="B16" s="92" t="str">
        <f>IF(ISNA( VLOOKUP(A16,'Abgeschlossene Verträge'!$B$6:$F$167,5,FALSE)),"", VLOOKUP(A16,'Abgeschlossene Verträge'!$B$6:$F$167,5,FALSE))</f>
        <v/>
      </c>
      <c r="C16" s="93"/>
      <c r="D16" s="93"/>
      <c r="E16" s="117"/>
      <c r="F16" s="93"/>
      <c r="G16" s="93"/>
      <c r="H16" s="93"/>
      <c r="I16" s="94"/>
      <c r="J16" s="94"/>
    </row>
    <row r="17" spans="1:10" x14ac:dyDescent="0.2">
      <c r="A17" s="154"/>
      <c r="B17" s="92" t="str">
        <f>IF(ISNA( VLOOKUP(A17,'Abgeschlossene Verträge'!$B$6:$F$167,5,FALSE)),"", VLOOKUP(A17,'Abgeschlossene Verträge'!$B$6:$F$167,5,FALSE))</f>
        <v/>
      </c>
      <c r="C17" s="93"/>
      <c r="D17" s="93"/>
      <c r="E17" s="117"/>
      <c r="F17" s="93"/>
      <c r="G17" s="93"/>
      <c r="H17" s="93"/>
      <c r="I17" s="94"/>
      <c r="J17" s="94"/>
    </row>
    <row r="18" spans="1:10" x14ac:dyDescent="0.2">
      <c r="A18" s="154"/>
      <c r="B18" s="92" t="str">
        <f>IF(ISNA( VLOOKUP(A18,'Abgeschlossene Verträge'!$B$6:$F$167,5,FALSE)),"", VLOOKUP(A18,'Abgeschlossene Verträge'!$B$6:$F$167,5,FALSE))</f>
        <v/>
      </c>
      <c r="C18" s="93"/>
      <c r="D18" s="93"/>
      <c r="E18" s="117"/>
      <c r="F18" s="93"/>
      <c r="G18" s="93"/>
      <c r="H18" s="93"/>
      <c r="I18" s="94"/>
      <c r="J18" s="94"/>
    </row>
    <row r="19" spans="1:10" x14ac:dyDescent="0.2">
      <c r="A19" s="154"/>
      <c r="B19" s="92" t="str">
        <f>IF(ISNA( VLOOKUP(A19,'Abgeschlossene Verträge'!$B$6:$F$167,5,FALSE)),"", VLOOKUP(A19,'Abgeschlossene Verträge'!$B$6:$F$167,5,FALSE))</f>
        <v/>
      </c>
      <c r="C19" s="93"/>
      <c r="D19" s="93"/>
      <c r="E19" s="117"/>
      <c r="F19" s="93"/>
      <c r="G19" s="93"/>
      <c r="H19" s="93"/>
      <c r="I19" s="94"/>
      <c r="J19" s="94"/>
    </row>
    <row r="20" spans="1:10" x14ac:dyDescent="0.2">
      <c r="A20" s="154"/>
      <c r="B20" s="92" t="str">
        <f>IF(ISNA( VLOOKUP(A20,'Abgeschlossene Verträge'!$B$6:$F$167,5,FALSE)),"", VLOOKUP(A20,'Abgeschlossene Verträge'!$B$6:$F$167,5,FALSE))</f>
        <v/>
      </c>
      <c r="C20" s="93"/>
      <c r="D20" s="93"/>
      <c r="E20" s="117"/>
      <c r="F20" s="93"/>
      <c r="G20" s="93"/>
      <c r="H20" s="93"/>
      <c r="I20" s="94"/>
      <c r="J20" s="94"/>
    </row>
    <row r="21" spans="1:10" x14ac:dyDescent="0.2">
      <c r="A21" s="154"/>
      <c r="B21" s="92" t="str">
        <f>IF(ISNA( VLOOKUP(A21,'Abgeschlossene Verträge'!$B$6:$F$167,5,FALSE)),"", VLOOKUP(A21,'Abgeschlossene Verträge'!$B$6:$F$167,5,FALSE))</f>
        <v/>
      </c>
      <c r="C21" s="93"/>
      <c r="D21" s="93"/>
      <c r="E21" s="117"/>
      <c r="F21" s="93"/>
      <c r="G21" s="93"/>
      <c r="H21" s="93"/>
      <c r="I21" s="94"/>
      <c r="J21" s="94"/>
    </row>
    <row r="22" spans="1:10" x14ac:dyDescent="0.2">
      <c r="A22" s="154"/>
      <c r="B22" s="92" t="str">
        <f>IF(ISNA( VLOOKUP(A22,'Abgeschlossene Verträge'!$B$6:$F$167,5,FALSE)),"", VLOOKUP(A22,'Abgeschlossene Verträge'!$B$6:$F$167,5,FALSE))</f>
        <v/>
      </c>
      <c r="C22" s="93"/>
      <c r="D22" s="93"/>
      <c r="E22" s="117"/>
      <c r="F22" s="93"/>
      <c r="G22" s="93"/>
      <c r="H22" s="93"/>
      <c r="I22" s="94"/>
      <c r="J22" s="94"/>
    </row>
    <row r="23" spans="1:10" x14ac:dyDescent="0.2">
      <c r="A23" s="154"/>
      <c r="B23" s="92" t="str">
        <f>IF(ISNA( VLOOKUP(A23,'Abgeschlossene Verträge'!$B$6:$F$167,5,FALSE)),"", VLOOKUP(A23,'Abgeschlossene Verträge'!$B$6:$F$167,5,FALSE))</f>
        <v/>
      </c>
      <c r="C23" s="93"/>
      <c r="D23" s="93"/>
      <c r="E23" s="117"/>
      <c r="F23" s="93"/>
      <c r="G23" s="93"/>
      <c r="H23" s="93"/>
      <c r="I23" s="94"/>
      <c r="J23" s="94"/>
    </row>
    <row r="24" spans="1:10" x14ac:dyDescent="0.2">
      <c r="A24" s="154"/>
      <c r="B24" s="92" t="str">
        <f>IF(ISNA( VLOOKUP(A24,'Abgeschlossene Verträge'!$B$6:$F$167,5,FALSE)),"", VLOOKUP(A24,'Abgeschlossene Verträge'!$B$6:$F$167,5,FALSE))</f>
        <v/>
      </c>
      <c r="C24" s="93"/>
      <c r="D24" s="93"/>
      <c r="E24" s="117"/>
      <c r="F24" s="93"/>
      <c r="G24" s="93"/>
      <c r="H24" s="93"/>
      <c r="I24" s="94"/>
      <c r="J24" s="94"/>
    </row>
    <row r="25" spans="1:10" x14ac:dyDescent="0.2">
      <c r="A25" s="154"/>
      <c r="B25" s="92" t="str">
        <f>IF(ISNA( VLOOKUP(A25,'Abgeschlossene Verträge'!$B$6:$F$167,5,FALSE)),"", VLOOKUP(A25,'Abgeschlossene Verträge'!$B$6:$F$167,5,FALSE))</f>
        <v/>
      </c>
      <c r="C25" s="93"/>
      <c r="D25" s="93"/>
      <c r="E25" s="117"/>
      <c r="F25" s="93"/>
      <c r="G25" s="93"/>
      <c r="H25" s="93"/>
      <c r="I25" s="94"/>
      <c r="J25" s="94"/>
    </row>
    <row r="26" spans="1:10" x14ac:dyDescent="0.2">
      <c r="A26" s="154"/>
      <c r="B26" s="92" t="str">
        <f>IF(ISNA( VLOOKUP(A26,'Abgeschlossene Verträge'!$B$6:$F$167,5,FALSE)),"", VLOOKUP(A26,'Abgeschlossene Verträge'!$B$6:$F$167,5,FALSE))</f>
        <v/>
      </c>
      <c r="C26" s="93"/>
      <c r="D26" s="93"/>
      <c r="E26" s="117"/>
      <c r="F26" s="93"/>
      <c r="G26" s="93"/>
      <c r="H26" s="93"/>
      <c r="I26" s="94"/>
      <c r="J26" s="94"/>
    </row>
    <row r="27" spans="1:10" x14ac:dyDescent="0.2">
      <c r="A27" s="154"/>
      <c r="B27" s="92" t="str">
        <f>IF(ISNA( VLOOKUP(A27,'Abgeschlossene Verträge'!$B$6:$F$167,5,FALSE)),"", VLOOKUP(A27,'Abgeschlossene Verträge'!$B$6:$F$167,5,FALSE))</f>
        <v/>
      </c>
      <c r="C27" s="93"/>
      <c r="D27" s="93"/>
      <c r="E27" s="117"/>
      <c r="F27" s="93"/>
      <c r="G27" s="93"/>
      <c r="H27" s="93"/>
      <c r="I27" s="94"/>
      <c r="J27" s="94"/>
    </row>
    <row r="28" spans="1:10" x14ac:dyDescent="0.2">
      <c r="A28" s="154"/>
      <c r="B28" s="92" t="str">
        <f>IF(ISNA( VLOOKUP(A28,'Abgeschlossene Verträge'!$B$6:$F$167,5,FALSE)),"", VLOOKUP(A28,'Abgeschlossene Verträge'!$B$6:$F$167,5,FALSE))</f>
        <v/>
      </c>
      <c r="C28" s="93"/>
      <c r="D28" s="93"/>
      <c r="E28" s="117"/>
      <c r="F28" s="93"/>
      <c r="G28" s="93"/>
      <c r="H28" s="93"/>
      <c r="I28" s="94"/>
      <c r="J28" s="94"/>
    </row>
    <row r="29" spans="1:10" x14ac:dyDescent="0.2">
      <c r="A29" s="154"/>
      <c r="B29" s="92" t="str">
        <f>IF(ISNA( VLOOKUP(A29,'Abgeschlossene Verträge'!$B$6:$F$167,5,FALSE)),"", VLOOKUP(A29,'Abgeschlossene Verträge'!$B$6:$F$167,5,FALSE))</f>
        <v/>
      </c>
      <c r="C29" s="93"/>
      <c r="D29" s="93"/>
      <c r="E29" s="117"/>
      <c r="F29" s="93"/>
      <c r="G29" s="93"/>
      <c r="H29" s="93"/>
      <c r="I29" s="94"/>
      <c r="J29" s="94"/>
    </row>
    <row r="30" spans="1:10" x14ac:dyDescent="0.2">
      <c r="A30" s="154"/>
      <c r="B30" s="92" t="str">
        <f>IF(ISNA( VLOOKUP(A30,'Abgeschlossene Verträge'!$B$6:$F$167,5,FALSE)),"", VLOOKUP(A30,'Abgeschlossene Verträge'!$B$6:$F$167,5,FALSE))</f>
        <v/>
      </c>
      <c r="C30" s="93"/>
      <c r="D30" s="93"/>
      <c r="E30" s="117"/>
      <c r="F30" s="93"/>
      <c r="G30" s="93"/>
      <c r="H30" s="93"/>
      <c r="I30" s="94"/>
      <c r="J30" s="94"/>
    </row>
    <row r="31" spans="1:10" x14ac:dyDescent="0.2">
      <c r="A31" s="154"/>
      <c r="B31" s="92" t="str">
        <f>IF(ISNA( VLOOKUP(A31,'Abgeschlossene Verträge'!$B$6:$F$167,5,FALSE)),"", VLOOKUP(A31,'Abgeschlossene Verträge'!$B$6:$F$167,5,FALSE))</f>
        <v/>
      </c>
      <c r="C31" s="93"/>
      <c r="D31" s="93"/>
      <c r="E31" s="117"/>
      <c r="F31" s="93"/>
      <c r="G31" s="93"/>
      <c r="H31" s="93"/>
      <c r="I31" s="94"/>
      <c r="J31" s="94"/>
    </row>
    <row r="32" spans="1:10" x14ac:dyDescent="0.2">
      <c r="A32" s="154"/>
      <c r="B32" s="92" t="str">
        <f>IF(ISNA( VLOOKUP(A32,'Abgeschlossene Verträge'!$B$6:$F$167,5,FALSE)),"", VLOOKUP(A32,'Abgeschlossene Verträge'!$B$6:$F$167,5,FALSE))</f>
        <v/>
      </c>
      <c r="C32" s="93"/>
      <c r="D32" s="93"/>
      <c r="E32" s="117"/>
      <c r="F32" s="93"/>
      <c r="G32" s="93"/>
      <c r="H32" s="93"/>
      <c r="I32" s="94"/>
      <c r="J32" s="94"/>
    </row>
    <row r="33" spans="1:10" x14ac:dyDescent="0.2">
      <c r="A33" s="154"/>
      <c r="B33" s="92" t="str">
        <f>IF(ISNA( VLOOKUP(A33,'Abgeschlossene Verträge'!$B$6:$F$167,5,FALSE)),"", VLOOKUP(A33,'Abgeschlossene Verträge'!$B$6:$F$167,5,FALSE))</f>
        <v/>
      </c>
      <c r="C33" s="93"/>
      <c r="D33" s="93"/>
      <c r="E33" s="117"/>
      <c r="F33" s="93"/>
      <c r="G33" s="93"/>
      <c r="H33" s="93"/>
      <c r="I33" s="94"/>
      <c r="J33" s="94"/>
    </row>
    <row r="34" spans="1:10" x14ac:dyDescent="0.2">
      <c r="A34" s="154"/>
      <c r="B34" s="92" t="str">
        <f>IF(ISNA( VLOOKUP(A34,'Abgeschlossene Verträge'!$B$6:$F$167,5,FALSE)),"", VLOOKUP(A34,'Abgeschlossene Verträge'!$B$6:$F$167,5,FALSE))</f>
        <v/>
      </c>
      <c r="C34" s="93"/>
      <c r="D34" s="93"/>
      <c r="E34" s="117"/>
      <c r="F34" s="93"/>
      <c r="G34" s="93"/>
      <c r="H34" s="93"/>
      <c r="I34" s="94"/>
      <c r="J34" s="94"/>
    </row>
    <row r="35" spans="1:10" x14ac:dyDescent="0.2">
      <c r="A35" s="154"/>
      <c r="B35" s="92" t="str">
        <f>IF(ISNA( VLOOKUP(A35,'Abgeschlossene Verträge'!$B$6:$F$167,5,FALSE)),"", VLOOKUP(A35,'Abgeschlossene Verträge'!$B$6:$F$167,5,FALSE))</f>
        <v/>
      </c>
      <c r="C35" s="93"/>
      <c r="D35" s="93"/>
      <c r="E35" s="117"/>
      <c r="F35" s="93"/>
      <c r="G35" s="93"/>
      <c r="H35" s="93"/>
      <c r="I35" s="94"/>
      <c r="J35" s="94"/>
    </row>
    <row r="36" spans="1:10" x14ac:dyDescent="0.2">
      <c r="A36" s="154"/>
      <c r="B36" s="92" t="str">
        <f>IF(ISNA( VLOOKUP(A36,'Abgeschlossene Verträge'!$B$6:$F$167,5,FALSE)),"", VLOOKUP(A36,'Abgeschlossene Verträge'!$B$6:$F$167,5,FALSE))</f>
        <v/>
      </c>
      <c r="C36" s="93"/>
      <c r="D36" s="93"/>
      <c r="E36" s="117"/>
      <c r="F36" s="93"/>
      <c r="G36" s="93"/>
      <c r="H36" s="93"/>
      <c r="I36" s="94"/>
      <c r="J36" s="94"/>
    </row>
    <row r="37" spans="1:10" x14ac:dyDescent="0.2">
      <c r="A37" s="154"/>
      <c r="B37" s="92" t="str">
        <f>IF(ISNA( VLOOKUP(A37,'Abgeschlossene Verträge'!$B$6:$F$167,5,FALSE)),"", VLOOKUP(A37,'Abgeschlossene Verträge'!$B$6:$F$167,5,FALSE))</f>
        <v/>
      </c>
      <c r="C37" s="93"/>
      <c r="D37" s="93"/>
      <c r="E37" s="117"/>
      <c r="F37" s="93"/>
      <c r="G37" s="93"/>
      <c r="H37" s="93"/>
      <c r="I37" s="94"/>
      <c r="J37" s="94"/>
    </row>
    <row r="38" spans="1:10" x14ac:dyDescent="0.2">
      <c r="A38" s="154"/>
      <c r="B38" s="92" t="str">
        <f>IF(ISNA( VLOOKUP(A38,'Abgeschlossene Verträge'!$B$6:$F$167,5,FALSE)),"", VLOOKUP(A38,'Abgeschlossene Verträge'!$B$6:$F$167,5,FALSE))</f>
        <v/>
      </c>
      <c r="C38" s="93"/>
      <c r="D38" s="93"/>
      <c r="E38" s="117"/>
      <c r="F38" s="93"/>
      <c r="G38" s="93"/>
      <c r="H38" s="93"/>
      <c r="I38" s="94"/>
      <c r="J38" s="94"/>
    </row>
    <row r="39" spans="1:10" x14ac:dyDescent="0.2">
      <c r="A39" s="154"/>
      <c r="B39" s="92" t="str">
        <f>IF(ISNA( VLOOKUP(A39,'Abgeschlossene Verträge'!$B$6:$F$167,5,FALSE)),"", VLOOKUP(A39,'Abgeschlossene Verträge'!$B$6:$F$167,5,FALSE))</f>
        <v/>
      </c>
      <c r="C39" s="93"/>
      <c r="D39" s="93"/>
      <c r="E39" s="117"/>
      <c r="F39" s="93"/>
      <c r="G39" s="93"/>
      <c r="H39" s="93"/>
      <c r="I39" s="94"/>
      <c r="J39" s="94"/>
    </row>
    <row r="40" spans="1:10" x14ac:dyDescent="0.2">
      <c r="A40" s="154"/>
      <c r="B40" s="92" t="str">
        <f>IF(ISNA( VLOOKUP(A40,'Abgeschlossene Verträge'!$B$6:$F$167,5,FALSE)),"", VLOOKUP(A40,'Abgeschlossene Verträge'!$B$6:$F$167,5,FALSE))</f>
        <v/>
      </c>
      <c r="C40" s="93"/>
      <c r="D40" s="93"/>
      <c r="E40" s="117"/>
      <c r="F40" s="93"/>
      <c r="G40" s="93"/>
      <c r="H40" s="93"/>
      <c r="I40" s="94"/>
      <c r="J40" s="94"/>
    </row>
    <row r="41" spans="1:10" x14ac:dyDescent="0.2">
      <c r="A41" s="154"/>
      <c r="B41" s="92" t="str">
        <f>IF(ISNA( VLOOKUP(A41,'Abgeschlossene Verträge'!$B$6:$F$167,5,FALSE)),"", VLOOKUP(A41,'Abgeschlossene Verträge'!$B$6:$F$167,5,FALSE))</f>
        <v/>
      </c>
      <c r="C41" s="93"/>
      <c r="D41" s="93"/>
      <c r="E41" s="117"/>
      <c r="F41" s="93"/>
      <c r="G41" s="93"/>
      <c r="H41" s="93"/>
      <c r="I41" s="94"/>
      <c r="J41" s="94"/>
    </row>
    <row r="42" spans="1:10" x14ac:dyDescent="0.2">
      <c r="A42" s="154"/>
      <c r="B42" s="92" t="str">
        <f>IF(ISNA( VLOOKUP(A42,'Abgeschlossene Verträge'!$B$6:$F$167,5,FALSE)),"", VLOOKUP(A42,'Abgeschlossene Verträge'!$B$6:$F$167,5,FALSE))</f>
        <v/>
      </c>
      <c r="C42" s="93"/>
      <c r="D42" s="93"/>
      <c r="E42" s="117"/>
      <c r="F42" s="93"/>
      <c r="G42" s="93"/>
      <c r="H42" s="93"/>
      <c r="I42" s="94"/>
      <c r="J42" s="94"/>
    </row>
    <row r="43" spans="1:10" x14ac:dyDescent="0.2">
      <c r="A43" s="154"/>
      <c r="B43" s="92" t="str">
        <f>IF(ISNA( VLOOKUP(A43,'Abgeschlossene Verträge'!$B$6:$F$167,5,FALSE)),"", VLOOKUP(A43,'Abgeschlossene Verträge'!$B$6:$F$167,5,FALSE))</f>
        <v/>
      </c>
      <c r="C43" s="93"/>
      <c r="D43" s="93"/>
      <c r="E43" s="117"/>
      <c r="F43" s="93"/>
      <c r="G43" s="93"/>
      <c r="H43" s="93"/>
      <c r="I43" s="94"/>
      <c r="J43" s="94"/>
    </row>
    <row r="44" spans="1:10" x14ac:dyDescent="0.2">
      <c r="A44" s="154"/>
      <c r="B44" s="92" t="str">
        <f>IF(ISNA( VLOOKUP(A44,'Abgeschlossene Verträge'!$B$6:$F$167,5,FALSE)),"", VLOOKUP(A44,'Abgeschlossene Verträge'!$B$6:$F$167,5,FALSE))</f>
        <v/>
      </c>
      <c r="C44" s="93"/>
      <c r="D44" s="93"/>
      <c r="E44" s="117"/>
      <c r="F44" s="93"/>
      <c r="G44" s="93"/>
      <c r="H44" s="93"/>
      <c r="I44" s="94"/>
      <c r="J44" s="94"/>
    </row>
    <row r="45" spans="1:10" x14ac:dyDescent="0.2">
      <c r="A45" s="154"/>
      <c r="B45" s="92" t="str">
        <f>IF(ISNA( VLOOKUP(A45,'Abgeschlossene Verträge'!$B$6:$F$167,5,FALSE)),"", VLOOKUP(A45,'Abgeschlossene Verträge'!$B$6:$F$167,5,FALSE))</f>
        <v/>
      </c>
      <c r="C45" s="93"/>
      <c r="D45" s="93"/>
      <c r="E45" s="117"/>
      <c r="F45" s="93"/>
      <c r="G45" s="93"/>
      <c r="H45" s="93"/>
      <c r="I45" s="94"/>
      <c r="J45" s="94"/>
    </row>
    <row r="46" spans="1:10" x14ac:dyDescent="0.2">
      <c r="A46" s="154"/>
      <c r="B46" s="92" t="str">
        <f>IF(ISNA( VLOOKUP(A46,'Abgeschlossene Verträge'!$B$6:$F$167,5,FALSE)),"", VLOOKUP(A46,'Abgeschlossene Verträge'!$B$6:$F$167,5,FALSE))</f>
        <v/>
      </c>
      <c r="C46" s="93"/>
      <c r="D46" s="93"/>
      <c r="E46" s="117"/>
      <c r="F46" s="93"/>
      <c r="G46" s="93"/>
      <c r="H46" s="93"/>
      <c r="I46" s="94"/>
      <c r="J46" s="94"/>
    </row>
    <row r="47" spans="1:10" x14ac:dyDescent="0.2">
      <c r="A47" s="154"/>
      <c r="B47" s="92" t="str">
        <f>IF(ISNA( VLOOKUP(A47,'Abgeschlossene Verträge'!$B$6:$F$167,5,FALSE)),"", VLOOKUP(A47,'Abgeschlossene Verträge'!$B$6:$F$167,5,FALSE))</f>
        <v/>
      </c>
      <c r="C47" s="93"/>
      <c r="D47" s="93"/>
      <c r="E47" s="117"/>
      <c r="F47" s="93"/>
      <c r="G47" s="93"/>
      <c r="H47" s="93"/>
      <c r="I47" s="94"/>
      <c r="J47" s="94"/>
    </row>
    <row r="48" spans="1:10" x14ac:dyDescent="0.2">
      <c r="A48" s="154"/>
      <c r="B48" s="92" t="str">
        <f>IF(ISNA( VLOOKUP(A48,'Abgeschlossene Verträge'!$B$6:$F$167,5,FALSE)),"", VLOOKUP(A48,'Abgeschlossene Verträge'!$B$6:$F$167,5,FALSE))</f>
        <v/>
      </c>
      <c r="C48" s="93"/>
      <c r="D48" s="93"/>
      <c r="E48" s="117"/>
      <c r="F48" s="93"/>
      <c r="G48" s="93"/>
      <c r="H48" s="93"/>
      <c r="I48" s="94"/>
      <c r="J48" s="94"/>
    </row>
    <row r="49" spans="1:10" x14ac:dyDescent="0.2">
      <c r="A49" s="154"/>
      <c r="B49" s="92" t="str">
        <f>IF(ISNA( VLOOKUP(A49,'Abgeschlossene Verträge'!$B$6:$F$167,5,FALSE)),"", VLOOKUP(A49,'Abgeschlossene Verträge'!$B$6:$F$167,5,FALSE))</f>
        <v/>
      </c>
      <c r="C49" s="93"/>
      <c r="D49" s="93"/>
      <c r="E49" s="117"/>
      <c r="F49" s="93"/>
      <c r="G49" s="93"/>
      <c r="H49" s="93"/>
      <c r="I49" s="94"/>
      <c r="J49" s="94"/>
    </row>
    <row r="50" spans="1:10" x14ac:dyDescent="0.2">
      <c r="A50" s="154"/>
      <c r="B50" s="92" t="str">
        <f>IF(ISNA( VLOOKUP(A50,'Abgeschlossene Verträge'!$B$6:$F$167,5,FALSE)),"", VLOOKUP(A50,'Abgeschlossene Verträge'!$B$6:$F$167,5,FALSE))</f>
        <v/>
      </c>
      <c r="C50" s="93"/>
      <c r="D50" s="93"/>
      <c r="E50" s="117"/>
      <c r="F50" s="93"/>
      <c r="G50" s="93"/>
      <c r="H50" s="93"/>
      <c r="I50" s="94"/>
      <c r="J50" s="94"/>
    </row>
    <row r="51" spans="1:10" x14ac:dyDescent="0.2">
      <c r="A51" s="154"/>
      <c r="B51" s="92" t="str">
        <f>IF(ISNA( VLOOKUP(A51,'Abgeschlossene Verträge'!$B$6:$F$167,5,FALSE)),"", VLOOKUP(A51,'Abgeschlossene Verträge'!$B$6:$F$167,5,FALSE))</f>
        <v/>
      </c>
      <c r="C51" s="93"/>
      <c r="D51" s="93"/>
      <c r="E51" s="117"/>
      <c r="F51" s="93"/>
      <c r="G51" s="93"/>
      <c r="H51" s="93"/>
      <c r="I51" s="94"/>
      <c r="J51" s="94"/>
    </row>
    <row r="52" spans="1:10" x14ac:dyDescent="0.2">
      <c r="A52" s="154"/>
      <c r="B52" s="92" t="str">
        <f>IF(ISNA( VLOOKUP(A52,'Abgeschlossene Verträge'!$B$6:$F$167,5,FALSE)),"", VLOOKUP(A52,'Abgeschlossene Verträge'!$B$6:$F$167,5,FALSE))</f>
        <v/>
      </c>
      <c r="C52" s="93"/>
      <c r="D52" s="93"/>
      <c r="E52" s="117"/>
      <c r="F52" s="93"/>
      <c r="G52" s="93"/>
      <c r="H52" s="93"/>
      <c r="I52" s="94"/>
      <c r="J52" s="94"/>
    </row>
    <row r="53" spans="1:10" x14ac:dyDescent="0.2">
      <c r="A53" s="154"/>
      <c r="B53" s="92" t="str">
        <f>IF(ISNA( VLOOKUP(A53,'Abgeschlossene Verträge'!$B$6:$F$167,5,FALSE)),"", VLOOKUP(A53,'Abgeschlossene Verträge'!$B$6:$F$167,5,FALSE))</f>
        <v/>
      </c>
      <c r="C53" s="93"/>
      <c r="D53" s="93"/>
      <c r="E53" s="117"/>
      <c r="F53" s="93"/>
      <c r="G53" s="93"/>
      <c r="H53" s="93"/>
      <c r="I53" s="94"/>
      <c r="J53" s="94"/>
    </row>
    <row r="54" spans="1:10" x14ac:dyDescent="0.2">
      <c r="A54" s="154"/>
      <c r="B54" s="92" t="str">
        <f>IF(ISNA( VLOOKUP(A54,'Abgeschlossene Verträge'!$B$6:$F$167,5,FALSE)),"", VLOOKUP(A54,'Abgeschlossene Verträge'!$B$6:$F$167,5,FALSE))</f>
        <v/>
      </c>
      <c r="C54" s="93"/>
      <c r="D54" s="93"/>
      <c r="E54" s="117"/>
      <c r="F54" s="93"/>
      <c r="G54" s="93"/>
      <c r="H54" s="93"/>
      <c r="I54" s="94"/>
      <c r="J54" s="94"/>
    </row>
    <row r="55" spans="1:10" x14ac:dyDescent="0.2">
      <c r="A55" s="154"/>
      <c r="B55" s="92" t="str">
        <f>IF(ISNA( VLOOKUP(A55,'Abgeschlossene Verträge'!$B$6:$F$167,5,FALSE)),"", VLOOKUP(A55,'Abgeschlossene Verträge'!$B$6:$F$167,5,FALSE))</f>
        <v/>
      </c>
      <c r="C55" s="93"/>
      <c r="D55" s="93"/>
      <c r="E55" s="117"/>
      <c r="F55" s="93"/>
      <c r="G55" s="93"/>
      <c r="H55" s="93"/>
      <c r="I55" s="94"/>
      <c r="J55" s="94"/>
    </row>
    <row r="56" spans="1:10" x14ac:dyDescent="0.2">
      <c r="A56" s="154"/>
      <c r="B56" s="92" t="str">
        <f>IF(ISNA( VLOOKUP(A56,'Abgeschlossene Verträge'!$B$6:$F$167,5,FALSE)),"", VLOOKUP(A56,'Abgeschlossene Verträge'!$B$6:$F$167,5,FALSE))</f>
        <v/>
      </c>
      <c r="C56" s="93"/>
      <c r="D56" s="93"/>
      <c r="E56" s="117"/>
      <c r="F56" s="93"/>
      <c r="G56" s="93"/>
      <c r="H56" s="93"/>
      <c r="I56" s="94"/>
      <c r="J56" s="94"/>
    </row>
    <row r="57" spans="1:10" x14ac:dyDescent="0.2">
      <c r="A57" s="154"/>
      <c r="B57" s="92" t="str">
        <f>IF(ISNA( VLOOKUP(A57,'Abgeschlossene Verträge'!$B$6:$F$167,5,FALSE)),"", VLOOKUP(A57,'Abgeschlossene Verträge'!$B$6:$F$167,5,FALSE))</f>
        <v/>
      </c>
      <c r="C57" s="93"/>
      <c r="D57" s="93"/>
      <c r="E57" s="117"/>
      <c r="F57" s="93"/>
      <c r="G57" s="93"/>
      <c r="H57" s="93"/>
      <c r="I57" s="94"/>
      <c r="J57" s="94"/>
    </row>
    <row r="58" spans="1:10" x14ac:dyDescent="0.2">
      <c r="A58" s="154"/>
      <c r="B58" s="92" t="str">
        <f>IF(ISNA( VLOOKUP(A58,'Abgeschlossene Verträge'!$B$6:$F$167,5,FALSE)),"", VLOOKUP(A58,'Abgeschlossene Verträge'!$B$6:$F$167,5,FALSE))</f>
        <v/>
      </c>
      <c r="C58" s="93"/>
      <c r="D58" s="93"/>
      <c r="E58" s="117"/>
      <c r="F58" s="93"/>
      <c r="G58" s="93"/>
      <c r="H58" s="93"/>
      <c r="I58" s="94"/>
      <c r="J58" s="94"/>
    </row>
    <row r="59" spans="1:10" x14ac:dyDescent="0.2">
      <c r="A59" s="154"/>
      <c r="B59" s="92" t="str">
        <f>IF(ISNA( VLOOKUP(A59,'Abgeschlossene Verträge'!$B$6:$F$167,5,FALSE)),"", VLOOKUP(A59,'Abgeschlossene Verträge'!$B$6:$F$167,5,FALSE))</f>
        <v/>
      </c>
      <c r="C59" s="93"/>
      <c r="D59" s="93"/>
      <c r="E59" s="117"/>
      <c r="F59" s="93"/>
      <c r="G59" s="93"/>
      <c r="H59" s="93"/>
      <c r="I59" s="94"/>
      <c r="J59" s="94"/>
    </row>
    <row r="60" spans="1:10" x14ac:dyDescent="0.2">
      <c r="A60" s="154"/>
      <c r="B60" s="92" t="str">
        <f>IF(ISNA( VLOOKUP(A60,'Abgeschlossene Verträge'!$B$6:$F$167,5,FALSE)),"", VLOOKUP(A60,'Abgeschlossene Verträge'!$B$6:$F$167,5,FALSE))</f>
        <v/>
      </c>
      <c r="C60" s="93"/>
      <c r="D60" s="93"/>
      <c r="E60" s="117"/>
      <c r="F60" s="93"/>
      <c r="G60" s="93"/>
      <c r="H60" s="93"/>
      <c r="I60" s="94"/>
      <c r="J60" s="94"/>
    </row>
    <row r="61" spans="1:10" x14ac:dyDescent="0.2">
      <c r="A61" s="154"/>
      <c r="B61" s="92" t="str">
        <f>IF(ISNA( VLOOKUP(A61,'Abgeschlossene Verträge'!$B$6:$F$167,5,FALSE)),"", VLOOKUP(A61,'Abgeschlossene Verträge'!$B$6:$F$167,5,FALSE))</f>
        <v/>
      </c>
      <c r="C61" s="93"/>
      <c r="D61" s="93"/>
      <c r="E61" s="117"/>
      <c r="F61" s="93"/>
      <c r="G61" s="93"/>
      <c r="H61" s="93"/>
      <c r="I61" s="94"/>
      <c r="J61" s="94"/>
    </row>
    <row r="62" spans="1:10" x14ac:dyDescent="0.2">
      <c r="A62" s="154"/>
      <c r="B62" s="92" t="str">
        <f>IF(ISNA( VLOOKUP(A62,'Abgeschlossene Verträge'!$B$6:$F$167,5,FALSE)),"", VLOOKUP(A62,'Abgeschlossene Verträge'!$B$6:$F$167,5,FALSE))</f>
        <v/>
      </c>
      <c r="C62" s="93"/>
      <c r="D62" s="93"/>
      <c r="E62" s="117"/>
      <c r="F62" s="93"/>
      <c r="G62" s="93"/>
      <c r="H62" s="93"/>
      <c r="I62" s="94"/>
      <c r="J62" s="94"/>
    </row>
    <row r="63" spans="1:10" x14ac:dyDescent="0.2">
      <c r="A63" s="154"/>
      <c r="B63" s="92" t="str">
        <f>IF(ISNA( VLOOKUP(A63,'Abgeschlossene Verträge'!$B$6:$F$167,5,FALSE)),"", VLOOKUP(A63,'Abgeschlossene Verträge'!$B$6:$F$167,5,FALSE))</f>
        <v/>
      </c>
      <c r="C63" s="93"/>
      <c r="D63" s="93"/>
      <c r="E63" s="117"/>
      <c r="F63" s="93"/>
      <c r="G63" s="93"/>
      <c r="H63" s="93"/>
      <c r="I63" s="94"/>
      <c r="J63" s="94"/>
    </row>
    <row r="64" spans="1:10" x14ac:dyDescent="0.2">
      <c r="A64" s="154"/>
      <c r="B64" s="92" t="str">
        <f>IF(ISNA( VLOOKUP(A64,'Abgeschlossene Verträge'!$B$6:$F$167,5,FALSE)),"", VLOOKUP(A64,'Abgeschlossene Verträge'!$B$6:$F$167,5,FALSE))</f>
        <v/>
      </c>
      <c r="C64" s="93"/>
      <c r="D64" s="93"/>
      <c r="E64" s="117"/>
      <c r="F64" s="93"/>
      <c r="G64" s="93"/>
      <c r="H64" s="93"/>
      <c r="I64" s="94"/>
      <c r="J64" s="94"/>
    </row>
    <row r="65" spans="1:10" x14ac:dyDescent="0.2">
      <c r="A65" s="154"/>
      <c r="B65" s="92" t="str">
        <f>IF(ISNA( VLOOKUP(A65,'Abgeschlossene Verträge'!$B$6:$F$167,5,FALSE)),"", VLOOKUP(A65,'Abgeschlossene Verträge'!$B$6:$F$167,5,FALSE))</f>
        <v/>
      </c>
      <c r="C65" s="93"/>
      <c r="D65" s="93"/>
      <c r="E65" s="117"/>
      <c r="F65" s="93"/>
      <c r="G65" s="93"/>
      <c r="H65" s="93"/>
      <c r="I65" s="94"/>
      <c r="J65" s="94"/>
    </row>
    <row r="66" spans="1:10" ht="12.2" customHeight="1" x14ac:dyDescent="0.2">
      <c r="A66" s="74"/>
    </row>
    <row r="67" spans="1:10" x14ac:dyDescent="0.2">
      <c r="A67" s="74"/>
    </row>
    <row r="68" spans="1:10" x14ac:dyDescent="0.2">
      <c r="A68" s="74"/>
    </row>
    <row r="69" spans="1:10" x14ac:dyDescent="0.2">
      <c r="A69" s="74"/>
    </row>
    <row r="70" spans="1:10" x14ac:dyDescent="0.2">
      <c r="A70" s="74"/>
    </row>
    <row r="71" spans="1:10" x14ac:dyDescent="0.2">
      <c r="A71" s="74"/>
    </row>
    <row r="72" spans="1:10" x14ac:dyDescent="0.2">
      <c r="A72" s="74"/>
    </row>
  </sheetData>
  <sheetProtection algorithmName="SHA-512" hashValue="CxMgwRxk4c9rguz8pUtENFoHxLAs63nCloMDHgJk/BFYnnU4K4oAz41uDpOYeE0s44Pj4eUD/zos/iByBxoW5Q==" saltValue="/4w69YkodDsBdpr18xZxvQ==" spinCount="100000" sheet="1" objects="1" scenarios="1" selectLockedCells="1"/>
  <autoFilter ref="B5:J5" xr:uid="{00000000-0009-0000-0000-000003000000}"/>
  <mergeCells count="1">
    <mergeCell ref="A1:B1"/>
  </mergeCells>
  <dataValidations count="4">
    <dataValidation type="list" allowBlank="1" showInputMessage="1" showErrorMessage="1" prompt="Bitte wählen" sqref="E6:E65" xr:uid="{00000000-0002-0000-0300-000000000000}">
      <formula1>M$1:M$2</formula1>
    </dataValidation>
    <dataValidation type="list" allowBlank="1" showInputMessage="1" showErrorMessage="1" prompt="Bitte wählen" sqref="J6:J65" xr:uid="{00000000-0002-0000-0300-000001000000}">
      <formula1>M$1:M$2</formula1>
    </dataValidation>
    <dataValidation type="list" allowBlank="1" showInputMessage="1" showErrorMessage="1" prompt="bitte wählen" sqref="F6:F65" xr:uid="{00000000-0002-0000-0300-000002000000}">
      <formula1>N$2:N$4</formula1>
    </dataValidation>
    <dataValidation type="list" allowBlank="1" showInputMessage="1" showErrorMessage="1" prompt="bitte wählen" sqref="G6:G65" xr:uid="{00000000-0002-0000-0300-000003000000}">
      <formula1>O$2:O$7</formula1>
    </dataValidation>
  </dataValidations>
  <pageMargins left="0.98425196850393704" right="0.9055118110236221" top="0.78740157480314965" bottom="0.78740157480314965" header="0.31496062992125984" footer="0.31496062992125984"/>
  <pageSetup paperSize="8" scale="84" orientation="landscape" cellComments="asDisplayed" r:id="rId1"/>
  <headerFooter>
    <oddFooter>&amp;L&amp;8 62770  09/25&amp;R&amp;8Seite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M67"/>
  <sheetViews>
    <sheetView showGridLines="0" view="pageBreakPreview" zoomScale="97" zoomScaleNormal="95" zoomScaleSheetLayoutView="97" workbookViewId="0">
      <pane ySplit="7" topLeftCell="A8" activePane="bottomLeft" state="frozen"/>
      <selection pane="bottomLeft" activeCell="A8" sqref="A8:A67"/>
    </sheetView>
  </sheetViews>
  <sheetFormatPr baseColWidth="10" defaultRowHeight="12.75" x14ac:dyDescent="0.2"/>
  <cols>
    <col min="1" max="1" width="4.28515625" customWidth="1"/>
    <col min="2" max="2" width="36.7109375" customWidth="1"/>
    <col min="3" max="3" width="33.5703125" customWidth="1"/>
    <col min="4" max="4" width="12.140625" customWidth="1"/>
    <col min="5" max="5" width="18.7109375" customWidth="1"/>
    <col min="6" max="6" width="33.5703125" customWidth="1"/>
    <col min="7" max="7" width="12.140625" customWidth="1"/>
    <col min="8" max="8" width="18.85546875" customWidth="1"/>
    <col min="9" max="9" width="33.5703125" customWidth="1"/>
    <col min="10" max="10" width="12.140625" customWidth="1"/>
    <col min="11" max="11" width="18.7109375" customWidth="1"/>
    <col min="12" max="12" width="1.28515625" customWidth="1"/>
    <col min="13" max="13" width="11" hidden="1" customWidth="1"/>
  </cols>
  <sheetData>
    <row r="1" spans="1:13" ht="19.149999999999999" customHeight="1" x14ac:dyDescent="0.2">
      <c r="A1" s="201" t="s">
        <v>88</v>
      </c>
      <c r="B1" s="201"/>
      <c r="C1" s="201"/>
      <c r="D1" s="201"/>
      <c r="E1" s="201"/>
      <c r="F1" s="201"/>
      <c r="G1" s="201"/>
      <c r="H1" s="201"/>
      <c r="I1" s="201"/>
      <c r="J1" s="201"/>
      <c r="K1" s="201"/>
    </row>
    <row r="2" spans="1:13" ht="8.85" customHeight="1" x14ac:dyDescent="0.2">
      <c r="C2" s="60"/>
      <c r="F2" s="60"/>
      <c r="I2" s="60"/>
    </row>
    <row r="3" spans="1:13" s="99" customFormat="1" ht="12.2" customHeight="1" x14ac:dyDescent="0.2">
      <c r="A3" s="99" t="s">
        <v>93</v>
      </c>
      <c r="B3" s="100"/>
      <c r="M3" s="99" t="s">
        <v>75</v>
      </c>
    </row>
    <row r="4" spans="1:13" s="73" customFormat="1" x14ac:dyDescent="0.2">
      <c r="A4" s="86">
        <v>1</v>
      </c>
      <c r="B4" s="86">
        <v>2</v>
      </c>
      <c r="C4" s="86">
        <v>3</v>
      </c>
      <c r="D4" s="86">
        <v>4</v>
      </c>
      <c r="E4" s="86">
        <v>5</v>
      </c>
      <c r="F4" s="86">
        <v>3</v>
      </c>
      <c r="G4" s="86">
        <v>4</v>
      </c>
      <c r="H4" s="86">
        <v>5</v>
      </c>
      <c r="I4" s="86">
        <v>3</v>
      </c>
      <c r="J4" s="86">
        <v>4</v>
      </c>
      <c r="K4" s="86">
        <v>5</v>
      </c>
      <c r="M4" s="99" t="s">
        <v>78</v>
      </c>
    </row>
    <row r="5" spans="1:13" s="102" customFormat="1" ht="27.2" customHeight="1" x14ac:dyDescent="0.2">
      <c r="A5" s="204" t="s">
        <v>87</v>
      </c>
      <c r="B5" s="205" t="s">
        <v>28</v>
      </c>
      <c r="C5" s="203" t="s">
        <v>89</v>
      </c>
      <c r="D5" s="203"/>
      <c r="E5" s="203"/>
      <c r="F5" s="203"/>
      <c r="G5" s="203"/>
      <c r="H5" s="203"/>
      <c r="I5" s="203"/>
      <c r="J5" s="203"/>
      <c r="K5" s="203"/>
    </row>
    <row r="6" spans="1:13" s="105" customFormat="1" ht="19.149999999999999" customHeight="1" x14ac:dyDescent="0.2">
      <c r="A6" s="204"/>
      <c r="B6" s="205"/>
      <c r="C6" s="202" t="s">
        <v>114</v>
      </c>
      <c r="D6" s="202"/>
      <c r="E6" s="202"/>
      <c r="F6" s="202" t="s">
        <v>115</v>
      </c>
      <c r="G6" s="202"/>
      <c r="H6" s="202"/>
      <c r="I6" s="202" t="s">
        <v>116</v>
      </c>
      <c r="J6" s="202"/>
      <c r="K6" s="202"/>
    </row>
    <row r="7" spans="1:13" s="102" customFormat="1" ht="36" x14ac:dyDescent="0.2">
      <c r="A7" s="204"/>
      <c r="B7" s="205"/>
      <c r="C7" s="104" t="s">
        <v>35</v>
      </c>
      <c r="D7" s="104" t="s">
        <v>36</v>
      </c>
      <c r="E7" s="104" t="s">
        <v>90</v>
      </c>
      <c r="F7" s="104" t="s">
        <v>35</v>
      </c>
      <c r="G7" s="104" t="s">
        <v>36</v>
      </c>
      <c r="H7" s="104" t="s">
        <v>90</v>
      </c>
      <c r="I7" s="104" t="s">
        <v>35</v>
      </c>
      <c r="J7" s="104" t="s">
        <v>36</v>
      </c>
      <c r="K7" s="104" t="s">
        <v>90</v>
      </c>
    </row>
    <row r="8" spans="1:13" x14ac:dyDescent="0.2">
      <c r="A8" s="154"/>
      <c r="B8" s="92" t="str">
        <f>IF(ISNA( VLOOKUP(A8,'Abgeschlossene Verträge'!$B$6:$F$167,5,FALSE)),"", VLOOKUP(A8,'Abgeschlossene Verträge'!$B$6:$F$167,5,FALSE))</f>
        <v/>
      </c>
      <c r="C8" s="93"/>
      <c r="D8" s="106"/>
      <c r="E8" s="93"/>
      <c r="F8" s="93"/>
      <c r="G8" s="106"/>
      <c r="H8" s="93"/>
      <c r="I8" s="93"/>
      <c r="J8" s="106"/>
      <c r="K8" s="93"/>
    </row>
    <row r="9" spans="1:13" x14ac:dyDescent="0.2">
      <c r="A9" s="154"/>
      <c r="B9" s="92" t="str">
        <f>IF(ISNA( VLOOKUP(A9,'Abgeschlossene Verträge'!$B$6:$F$167,5,FALSE)),"", VLOOKUP(A9,'Abgeschlossene Verträge'!$B$6:$F$167,5,FALSE))</f>
        <v/>
      </c>
      <c r="C9" s="93"/>
      <c r="D9" s="106"/>
      <c r="E9" s="93"/>
      <c r="F9" s="93"/>
      <c r="G9" s="106"/>
      <c r="H9" s="93"/>
      <c r="I9" s="93"/>
      <c r="J9" s="106"/>
      <c r="K9" s="93"/>
    </row>
    <row r="10" spans="1:13" x14ac:dyDescent="0.2">
      <c r="A10" s="154"/>
      <c r="B10" s="92" t="str">
        <f>IF(ISNA( VLOOKUP(A10,'Abgeschlossene Verträge'!$B$6:$F$167,5,FALSE)),"", VLOOKUP(A10,'Abgeschlossene Verträge'!$B$6:$F$167,5,FALSE))</f>
        <v/>
      </c>
      <c r="C10" s="93"/>
      <c r="D10" s="106"/>
      <c r="E10" s="93"/>
      <c r="F10" s="93"/>
      <c r="G10" s="106"/>
      <c r="H10" s="93"/>
      <c r="I10" s="93"/>
      <c r="J10" s="106"/>
      <c r="K10" s="93"/>
    </row>
    <row r="11" spans="1:13" x14ac:dyDescent="0.2">
      <c r="A11" s="154"/>
      <c r="B11" s="92" t="str">
        <f>IF(ISNA( VLOOKUP(A11,'Abgeschlossene Verträge'!$B$6:$F$167,5,FALSE)),"", VLOOKUP(A11,'Abgeschlossene Verträge'!$B$6:$F$167,5,FALSE))</f>
        <v/>
      </c>
      <c r="C11" s="93"/>
      <c r="D11" s="106"/>
      <c r="E11" s="93"/>
      <c r="F11" s="93"/>
      <c r="G11" s="106"/>
      <c r="H11" s="93"/>
      <c r="I11" s="93"/>
      <c r="J11" s="106"/>
      <c r="K11" s="93"/>
    </row>
    <row r="12" spans="1:13" x14ac:dyDescent="0.2">
      <c r="A12" s="154"/>
      <c r="B12" s="92" t="str">
        <f>IF(ISNA( VLOOKUP(A12,'Abgeschlossene Verträge'!$B$6:$F$167,5,FALSE)),"", VLOOKUP(A12,'Abgeschlossene Verträge'!$B$6:$F$167,5,FALSE))</f>
        <v/>
      </c>
      <c r="C12" s="93"/>
      <c r="D12" s="106"/>
      <c r="E12" s="93"/>
      <c r="F12" s="93"/>
      <c r="G12" s="106"/>
      <c r="H12" s="93"/>
      <c r="I12" s="93"/>
      <c r="J12" s="106"/>
      <c r="K12" s="93"/>
    </row>
    <row r="13" spans="1:13" x14ac:dyDescent="0.2">
      <c r="A13" s="154"/>
      <c r="B13" s="92" t="str">
        <f>IF(ISNA( VLOOKUP(A13,'Abgeschlossene Verträge'!$B$6:$F$167,5,FALSE)),"", VLOOKUP(A13,'Abgeschlossene Verträge'!$B$6:$F$167,5,FALSE))</f>
        <v/>
      </c>
      <c r="C13" s="93"/>
      <c r="D13" s="106"/>
      <c r="E13" s="93"/>
      <c r="F13" s="93"/>
      <c r="G13" s="106"/>
      <c r="H13" s="93"/>
      <c r="I13" s="93"/>
      <c r="J13" s="106"/>
      <c r="K13" s="93"/>
    </row>
    <row r="14" spans="1:13" x14ac:dyDescent="0.2">
      <c r="A14" s="154"/>
      <c r="B14" s="92" t="str">
        <f>IF(ISNA( VLOOKUP(A14,'Abgeschlossene Verträge'!$B$6:$F$167,5,FALSE)),"", VLOOKUP(A14,'Abgeschlossene Verträge'!$B$6:$F$167,5,FALSE))</f>
        <v/>
      </c>
      <c r="C14" s="93"/>
      <c r="D14" s="106"/>
      <c r="E14" s="93"/>
      <c r="F14" s="93"/>
      <c r="G14" s="106"/>
      <c r="H14" s="93"/>
      <c r="I14" s="93"/>
      <c r="J14" s="106"/>
      <c r="K14" s="93"/>
    </row>
    <row r="15" spans="1:13" x14ac:dyDescent="0.2">
      <c r="A15" s="154"/>
      <c r="B15" s="92" t="str">
        <f>IF(ISNA( VLOOKUP(A15,'Abgeschlossene Verträge'!$B$6:$F$167,5,FALSE)),"", VLOOKUP(A15,'Abgeschlossene Verträge'!$B$6:$F$167,5,FALSE))</f>
        <v/>
      </c>
      <c r="C15" s="93"/>
      <c r="D15" s="106"/>
      <c r="E15" s="93"/>
      <c r="F15" s="93"/>
      <c r="G15" s="106"/>
      <c r="H15" s="93"/>
      <c r="I15" s="93"/>
      <c r="J15" s="106"/>
      <c r="K15" s="93"/>
    </row>
    <row r="16" spans="1:13" x14ac:dyDescent="0.2">
      <c r="A16" s="154"/>
      <c r="B16" s="92" t="str">
        <f>IF(ISNA( VLOOKUP(A16,'Abgeschlossene Verträge'!$B$6:$F$167,5,FALSE)),"", VLOOKUP(A16,'Abgeschlossene Verträge'!$B$6:$F$167,5,FALSE))</f>
        <v/>
      </c>
      <c r="C16" s="93"/>
      <c r="D16" s="106"/>
      <c r="E16" s="93"/>
      <c r="F16" s="93"/>
      <c r="G16" s="106"/>
      <c r="H16" s="93"/>
      <c r="I16" s="93"/>
      <c r="J16" s="106"/>
      <c r="K16" s="93"/>
    </row>
    <row r="17" spans="1:11" x14ac:dyDescent="0.2">
      <c r="A17" s="154"/>
      <c r="B17" s="92" t="str">
        <f>IF(ISNA( VLOOKUP(A17,'Abgeschlossene Verträge'!$B$6:$F$167,5,FALSE)),"", VLOOKUP(A17,'Abgeschlossene Verträge'!$B$6:$F$167,5,FALSE))</f>
        <v/>
      </c>
      <c r="C17" s="93"/>
      <c r="D17" s="106"/>
      <c r="E17" s="93"/>
      <c r="F17" s="93"/>
      <c r="G17" s="106"/>
      <c r="H17" s="93"/>
      <c r="I17" s="93"/>
      <c r="J17" s="106"/>
      <c r="K17" s="93"/>
    </row>
    <row r="18" spans="1:11" x14ac:dyDescent="0.2">
      <c r="A18" s="154"/>
      <c r="B18" s="92" t="str">
        <f>IF(ISNA( VLOOKUP(A18,'Abgeschlossene Verträge'!$B$6:$F$167,5,FALSE)),"", VLOOKUP(A18,'Abgeschlossene Verträge'!$B$6:$F$167,5,FALSE))</f>
        <v/>
      </c>
      <c r="C18" s="93"/>
      <c r="D18" s="106"/>
      <c r="E18" s="93"/>
      <c r="F18" s="93"/>
      <c r="G18" s="106"/>
      <c r="H18" s="93"/>
      <c r="I18" s="93"/>
      <c r="J18" s="106"/>
      <c r="K18" s="93"/>
    </row>
    <row r="19" spans="1:11" x14ac:dyDescent="0.2">
      <c r="A19" s="154"/>
      <c r="B19" s="92" t="str">
        <f>IF(ISNA( VLOOKUP(A19,'Abgeschlossene Verträge'!$B$6:$F$167,5,FALSE)),"", VLOOKUP(A19,'Abgeschlossene Verträge'!$B$6:$F$167,5,FALSE))</f>
        <v/>
      </c>
      <c r="C19" s="93"/>
      <c r="D19" s="106"/>
      <c r="E19" s="93"/>
      <c r="F19" s="93"/>
      <c r="G19" s="106"/>
      <c r="H19" s="93"/>
      <c r="I19" s="93"/>
      <c r="J19" s="106"/>
      <c r="K19" s="93"/>
    </row>
    <row r="20" spans="1:11" x14ac:dyDescent="0.2">
      <c r="A20" s="154"/>
      <c r="B20" s="92" t="str">
        <f>IF(ISNA( VLOOKUP(A20,'Abgeschlossene Verträge'!$B$6:$F$167,5,FALSE)),"", VLOOKUP(A20,'Abgeschlossene Verträge'!$B$6:$F$167,5,FALSE))</f>
        <v/>
      </c>
      <c r="C20" s="93"/>
      <c r="D20" s="106"/>
      <c r="E20" s="93"/>
      <c r="F20" s="93"/>
      <c r="G20" s="106"/>
      <c r="H20" s="93"/>
      <c r="I20" s="93"/>
      <c r="J20" s="106"/>
      <c r="K20" s="93"/>
    </row>
    <row r="21" spans="1:11" x14ac:dyDescent="0.2">
      <c r="A21" s="154"/>
      <c r="B21" s="92" t="str">
        <f>IF(ISNA( VLOOKUP(A21,'Abgeschlossene Verträge'!$B$6:$F$167,5,FALSE)),"", VLOOKUP(A21,'Abgeschlossene Verträge'!$B$6:$F$167,5,FALSE))</f>
        <v/>
      </c>
      <c r="C21" s="93"/>
      <c r="D21" s="106"/>
      <c r="E21" s="93"/>
      <c r="F21" s="93"/>
      <c r="G21" s="106"/>
      <c r="H21" s="93"/>
      <c r="I21" s="93"/>
      <c r="J21" s="106"/>
      <c r="K21" s="93"/>
    </row>
    <row r="22" spans="1:11" x14ac:dyDescent="0.2">
      <c r="A22" s="154"/>
      <c r="B22" s="92" t="str">
        <f>IF(ISNA( VLOOKUP(A22,'Abgeschlossene Verträge'!$B$6:$F$167,5,FALSE)),"", VLOOKUP(A22,'Abgeschlossene Verträge'!$B$6:$F$167,5,FALSE))</f>
        <v/>
      </c>
      <c r="C22" s="93"/>
      <c r="D22" s="106"/>
      <c r="E22" s="93"/>
      <c r="F22" s="93"/>
      <c r="G22" s="106"/>
      <c r="H22" s="93"/>
      <c r="I22" s="93"/>
      <c r="J22" s="106"/>
      <c r="K22" s="93"/>
    </row>
    <row r="23" spans="1:11" x14ac:dyDescent="0.2">
      <c r="A23" s="154"/>
      <c r="B23" s="92" t="str">
        <f>IF(ISNA( VLOOKUP(A23,'Abgeschlossene Verträge'!$B$6:$F$167,5,FALSE)),"", VLOOKUP(A23,'Abgeschlossene Verträge'!$B$6:$F$167,5,FALSE))</f>
        <v/>
      </c>
      <c r="C23" s="93"/>
      <c r="D23" s="106"/>
      <c r="E23" s="93"/>
      <c r="F23" s="93"/>
      <c r="G23" s="106"/>
      <c r="H23" s="93"/>
      <c r="I23" s="93"/>
      <c r="J23" s="106"/>
      <c r="K23" s="93"/>
    </row>
    <row r="24" spans="1:11" x14ac:dyDescent="0.2">
      <c r="A24" s="154"/>
      <c r="B24" s="92" t="str">
        <f>IF(ISNA( VLOOKUP(A24,'Abgeschlossene Verträge'!$B$6:$F$167,5,FALSE)),"", VLOOKUP(A24,'Abgeschlossene Verträge'!$B$6:$F$167,5,FALSE))</f>
        <v/>
      </c>
      <c r="C24" s="93"/>
      <c r="D24" s="106"/>
      <c r="E24" s="93"/>
      <c r="F24" s="93"/>
      <c r="G24" s="106"/>
      <c r="H24" s="93"/>
      <c r="I24" s="93"/>
      <c r="J24" s="106"/>
      <c r="K24" s="93"/>
    </row>
    <row r="25" spans="1:11" x14ac:dyDescent="0.2">
      <c r="A25" s="154"/>
      <c r="B25" s="92" t="str">
        <f>IF(ISNA( VLOOKUP(A25,'Abgeschlossene Verträge'!$B$6:$F$167,5,FALSE)),"", VLOOKUP(A25,'Abgeschlossene Verträge'!$B$6:$F$167,5,FALSE))</f>
        <v/>
      </c>
      <c r="C25" s="93"/>
      <c r="D25" s="106"/>
      <c r="E25" s="93"/>
      <c r="F25" s="93"/>
      <c r="G25" s="106"/>
      <c r="H25" s="93"/>
      <c r="I25" s="93"/>
      <c r="J25" s="106"/>
      <c r="K25" s="93"/>
    </row>
    <row r="26" spans="1:11" x14ac:dyDescent="0.2">
      <c r="A26" s="154"/>
      <c r="B26" s="92" t="str">
        <f>IF(ISNA( VLOOKUP(A26,'Abgeschlossene Verträge'!$B$6:$F$167,5,FALSE)),"", VLOOKUP(A26,'Abgeschlossene Verträge'!$B$6:$F$167,5,FALSE))</f>
        <v/>
      </c>
      <c r="C26" s="93"/>
      <c r="D26" s="106"/>
      <c r="E26" s="93"/>
      <c r="F26" s="93"/>
      <c r="G26" s="106"/>
      <c r="H26" s="93"/>
      <c r="I26" s="93"/>
      <c r="J26" s="106"/>
      <c r="K26" s="93"/>
    </row>
    <row r="27" spans="1:11" x14ac:dyDescent="0.2">
      <c r="A27" s="154"/>
      <c r="B27" s="92" t="str">
        <f>IF(ISNA( VLOOKUP(A27,'Abgeschlossene Verträge'!$B$6:$F$167,5,FALSE)),"", VLOOKUP(A27,'Abgeschlossene Verträge'!$B$6:$F$167,5,FALSE))</f>
        <v/>
      </c>
      <c r="C27" s="93"/>
      <c r="D27" s="106"/>
      <c r="E27" s="93"/>
      <c r="F27" s="93"/>
      <c r="G27" s="106"/>
      <c r="H27" s="93"/>
      <c r="I27" s="93"/>
      <c r="J27" s="106"/>
      <c r="K27" s="93"/>
    </row>
    <row r="28" spans="1:11" x14ac:dyDescent="0.2">
      <c r="A28" s="154"/>
      <c r="B28" s="92" t="str">
        <f>IF(ISNA( VLOOKUP(A28,'Abgeschlossene Verträge'!$B$6:$F$167,5,FALSE)),"", VLOOKUP(A28,'Abgeschlossene Verträge'!$B$6:$F$167,5,FALSE))</f>
        <v/>
      </c>
      <c r="C28" s="93"/>
      <c r="D28" s="106"/>
      <c r="E28" s="93"/>
      <c r="F28" s="93"/>
      <c r="G28" s="106"/>
      <c r="H28" s="93"/>
      <c r="I28" s="93"/>
      <c r="J28" s="106"/>
      <c r="K28" s="93"/>
    </row>
    <row r="29" spans="1:11" x14ac:dyDescent="0.2">
      <c r="A29" s="154"/>
      <c r="B29" s="92" t="str">
        <f>IF(ISNA( VLOOKUP(A29,'Abgeschlossene Verträge'!$B$6:$F$167,5,FALSE)),"", VLOOKUP(A29,'Abgeschlossene Verträge'!$B$6:$F$167,5,FALSE))</f>
        <v/>
      </c>
      <c r="C29" s="93"/>
      <c r="D29" s="106"/>
      <c r="E29" s="93"/>
      <c r="F29" s="93"/>
      <c r="G29" s="106"/>
      <c r="H29" s="93"/>
      <c r="I29" s="93"/>
      <c r="J29" s="106"/>
      <c r="K29" s="93"/>
    </row>
    <row r="30" spans="1:11" x14ac:dyDescent="0.2">
      <c r="A30" s="154"/>
      <c r="B30" s="92" t="str">
        <f>IF(ISNA( VLOOKUP(A30,'Abgeschlossene Verträge'!$B$6:$F$167,5,FALSE)),"", VLOOKUP(A30,'Abgeschlossene Verträge'!$B$6:$F$167,5,FALSE))</f>
        <v/>
      </c>
      <c r="C30" s="93"/>
      <c r="D30" s="106"/>
      <c r="E30" s="93"/>
      <c r="F30" s="93"/>
      <c r="G30" s="106"/>
      <c r="H30" s="93"/>
      <c r="I30" s="93"/>
      <c r="J30" s="106"/>
      <c r="K30" s="93"/>
    </row>
    <row r="31" spans="1:11" x14ac:dyDescent="0.2">
      <c r="A31" s="154"/>
      <c r="B31" s="92" t="str">
        <f>IF(ISNA( VLOOKUP(A31,'Abgeschlossene Verträge'!$B$6:$F$167,5,FALSE)),"", VLOOKUP(A31,'Abgeschlossene Verträge'!$B$6:$F$167,5,FALSE))</f>
        <v/>
      </c>
      <c r="C31" s="93"/>
      <c r="D31" s="106"/>
      <c r="E31" s="93"/>
      <c r="F31" s="93"/>
      <c r="G31" s="106"/>
      <c r="H31" s="93"/>
      <c r="I31" s="93"/>
      <c r="J31" s="106"/>
      <c r="K31" s="93"/>
    </row>
    <row r="32" spans="1:11" x14ac:dyDescent="0.2">
      <c r="A32" s="154"/>
      <c r="B32" s="92" t="str">
        <f>IF(ISNA( VLOOKUP(A32,'Abgeschlossene Verträge'!$B$6:$F$167,5,FALSE)),"", VLOOKUP(A32,'Abgeschlossene Verträge'!$B$6:$F$167,5,FALSE))</f>
        <v/>
      </c>
      <c r="C32" s="93"/>
      <c r="D32" s="106"/>
      <c r="E32" s="93"/>
      <c r="F32" s="93"/>
      <c r="G32" s="106"/>
      <c r="H32" s="93"/>
      <c r="I32" s="93"/>
      <c r="J32" s="106"/>
      <c r="K32" s="93"/>
    </row>
    <row r="33" spans="1:11" x14ac:dyDescent="0.2">
      <c r="A33" s="154"/>
      <c r="B33" s="92" t="str">
        <f>IF(ISNA( VLOOKUP(A33,'Abgeschlossene Verträge'!$B$6:$F$167,5,FALSE)),"", VLOOKUP(A33,'Abgeschlossene Verträge'!$B$6:$F$167,5,FALSE))</f>
        <v/>
      </c>
      <c r="C33" s="93"/>
      <c r="D33" s="106"/>
      <c r="E33" s="93"/>
      <c r="F33" s="93"/>
      <c r="G33" s="106"/>
      <c r="H33" s="93"/>
      <c r="I33" s="93"/>
      <c r="J33" s="106"/>
      <c r="K33" s="93"/>
    </row>
    <row r="34" spans="1:11" x14ac:dyDescent="0.2">
      <c r="A34" s="154"/>
      <c r="B34" s="92" t="str">
        <f>IF(ISNA( VLOOKUP(A34,'Abgeschlossene Verträge'!$B$6:$F$167,5,FALSE)),"", VLOOKUP(A34,'Abgeschlossene Verträge'!$B$6:$F$167,5,FALSE))</f>
        <v/>
      </c>
      <c r="C34" s="93"/>
      <c r="D34" s="106"/>
      <c r="E34" s="93"/>
      <c r="F34" s="93"/>
      <c r="G34" s="106"/>
      <c r="H34" s="93"/>
      <c r="I34" s="93"/>
      <c r="J34" s="106"/>
      <c r="K34" s="93"/>
    </row>
    <row r="35" spans="1:11" x14ac:dyDescent="0.2">
      <c r="A35" s="154"/>
      <c r="B35" s="92" t="str">
        <f>IF(ISNA( VLOOKUP(A35,'Abgeschlossene Verträge'!$B$6:$F$167,5,FALSE)),"", VLOOKUP(A35,'Abgeschlossene Verträge'!$B$6:$F$167,5,FALSE))</f>
        <v/>
      </c>
      <c r="C35" s="93"/>
      <c r="D35" s="106"/>
      <c r="E35" s="93"/>
      <c r="F35" s="93"/>
      <c r="G35" s="106"/>
      <c r="H35" s="93"/>
      <c r="I35" s="93"/>
      <c r="J35" s="106"/>
      <c r="K35" s="93"/>
    </row>
    <row r="36" spans="1:11" x14ac:dyDescent="0.2">
      <c r="A36" s="154"/>
      <c r="B36" s="92" t="str">
        <f>IF(ISNA( VLOOKUP(A36,'Abgeschlossene Verträge'!$B$6:$F$167,5,FALSE)),"", VLOOKUP(A36,'Abgeschlossene Verträge'!$B$6:$F$167,5,FALSE))</f>
        <v/>
      </c>
      <c r="C36" s="93"/>
      <c r="D36" s="106"/>
      <c r="E36" s="93"/>
      <c r="F36" s="93"/>
      <c r="G36" s="106"/>
      <c r="H36" s="93"/>
      <c r="I36" s="93"/>
      <c r="J36" s="106"/>
      <c r="K36" s="93"/>
    </row>
    <row r="37" spans="1:11" x14ac:dyDescent="0.2">
      <c r="A37" s="154"/>
      <c r="B37" s="92" t="str">
        <f>IF(ISNA( VLOOKUP(A37,'Abgeschlossene Verträge'!$B$6:$F$167,5,FALSE)),"", VLOOKUP(A37,'Abgeschlossene Verträge'!$B$6:$F$167,5,FALSE))</f>
        <v/>
      </c>
      <c r="C37" s="93"/>
      <c r="D37" s="106"/>
      <c r="E37" s="93"/>
      <c r="F37" s="93"/>
      <c r="G37" s="106"/>
      <c r="H37" s="93"/>
      <c r="I37" s="93"/>
      <c r="J37" s="106"/>
      <c r="K37" s="93"/>
    </row>
    <row r="38" spans="1:11" x14ac:dyDescent="0.2">
      <c r="A38" s="154"/>
      <c r="B38" s="92" t="str">
        <f>IF(ISNA( VLOOKUP(A38,'Abgeschlossene Verträge'!$B$6:$F$167,5,FALSE)),"", VLOOKUP(A38,'Abgeschlossene Verträge'!$B$6:$F$167,5,FALSE))</f>
        <v/>
      </c>
      <c r="C38" s="93"/>
      <c r="D38" s="106"/>
      <c r="E38" s="93"/>
      <c r="F38" s="93"/>
      <c r="G38" s="106"/>
      <c r="H38" s="93"/>
      <c r="I38" s="93"/>
      <c r="J38" s="106"/>
      <c r="K38" s="93"/>
    </row>
    <row r="39" spans="1:11" x14ac:dyDescent="0.2">
      <c r="A39" s="154"/>
      <c r="B39" s="92" t="str">
        <f>IF(ISNA( VLOOKUP(A39,'Abgeschlossene Verträge'!$B$6:$F$167,5,FALSE)),"", VLOOKUP(A39,'Abgeschlossene Verträge'!$B$6:$F$167,5,FALSE))</f>
        <v/>
      </c>
      <c r="C39" s="93"/>
      <c r="D39" s="106"/>
      <c r="E39" s="93"/>
      <c r="F39" s="93"/>
      <c r="G39" s="106"/>
      <c r="H39" s="93"/>
      <c r="I39" s="93"/>
      <c r="J39" s="106"/>
      <c r="K39" s="93"/>
    </row>
    <row r="40" spans="1:11" x14ac:dyDescent="0.2">
      <c r="A40" s="154"/>
      <c r="B40" s="92" t="str">
        <f>IF(ISNA( VLOOKUP(A40,'Abgeschlossene Verträge'!$B$6:$F$167,5,FALSE)),"", VLOOKUP(A40,'Abgeschlossene Verträge'!$B$6:$F$167,5,FALSE))</f>
        <v/>
      </c>
      <c r="C40" s="93"/>
      <c r="D40" s="106"/>
      <c r="E40" s="93"/>
      <c r="F40" s="93"/>
      <c r="G40" s="106"/>
      <c r="H40" s="93"/>
      <c r="I40" s="93"/>
      <c r="J40" s="106"/>
      <c r="K40" s="93"/>
    </row>
    <row r="41" spans="1:11" x14ac:dyDescent="0.2">
      <c r="A41" s="154"/>
      <c r="B41" s="92" t="str">
        <f>IF(ISNA( VLOOKUP(A41,'Abgeschlossene Verträge'!$B$6:$F$167,5,FALSE)),"", VLOOKUP(A41,'Abgeschlossene Verträge'!$B$6:$F$167,5,FALSE))</f>
        <v/>
      </c>
      <c r="C41" s="93"/>
      <c r="D41" s="106"/>
      <c r="E41" s="93"/>
      <c r="F41" s="93"/>
      <c r="G41" s="106"/>
      <c r="H41" s="93"/>
      <c r="I41" s="93"/>
      <c r="J41" s="106"/>
      <c r="K41" s="93"/>
    </row>
    <row r="42" spans="1:11" x14ac:dyDescent="0.2">
      <c r="A42" s="154"/>
      <c r="B42" s="92" t="str">
        <f>IF(ISNA( VLOOKUP(A42,'Abgeschlossene Verträge'!$B$6:$F$167,5,FALSE)),"", VLOOKUP(A42,'Abgeschlossene Verträge'!$B$6:$F$167,5,FALSE))</f>
        <v/>
      </c>
      <c r="C42" s="93"/>
      <c r="D42" s="106"/>
      <c r="E42" s="93"/>
      <c r="F42" s="93"/>
      <c r="G42" s="106"/>
      <c r="H42" s="93"/>
      <c r="I42" s="93"/>
      <c r="J42" s="106"/>
      <c r="K42" s="93"/>
    </row>
    <row r="43" spans="1:11" x14ac:dyDescent="0.2">
      <c r="A43" s="154"/>
      <c r="B43" s="92" t="str">
        <f>IF(ISNA( VLOOKUP(A43,'Abgeschlossene Verträge'!$B$6:$F$167,5,FALSE)),"", VLOOKUP(A43,'Abgeschlossene Verträge'!$B$6:$F$167,5,FALSE))</f>
        <v/>
      </c>
      <c r="C43" s="93"/>
      <c r="D43" s="106"/>
      <c r="E43" s="93"/>
      <c r="F43" s="93"/>
      <c r="G43" s="106"/>
      <c r="H43" s="93"/>
      <c r="I43" s="93"/>
      <c r="J43" s="106"/>
      <c r="K43" s="93"/>
    </row>
    <row r="44" spans="1:11" x14ac:dyDescent="0.2">
      <c r="A44" s="154"/>
      <c r="B44" s="92" t="str">
        <f>IF(ISNA( VLOOKUP(A44,'Abgeschlossene Verträge'!$B$6:$F$167,5,FALSE)),"", VLOOKUP(A44,'Abgeschlossene Verträge'!$B$6:$F$167,5,FALSE))</f>
        <v/>
      </c>
      <c r="C44" s="93"/>
      <c r="D44" s="106"/>
      <c r="E44" s="93"/>
      <c r="F44" s="93"/>
      <c r="G44" s="106"/>
      <c r="H44" s="93"/>
      <c r="I44" s="93"/>
      <c r="J44" s="106"/>
      <c r="K44" s="93"/>
    </row>
    <row r="45" spans="1:11" x14ac:dyDescent="0.2">
      <c r="A45" s="154"/>
      <c r="B45" s="92" t="str">
        <f>IF(ISNA( VLOOKUP(A45,'Abgeschlossene Verträge'!$B$6:$F$167,5,FALSE)),"", VLOOKUP(A45,'Abgeschlossene Verträge'!$B$6:$F$167,5,FALSE))</f>
        <v/>
      </c>
      <c r="C45" s="93"/>
      <c r="D45" s="106"/>
      <c r="E45" s="93"/>
      <c r="F45" s="93"/>
      <c r="G45" s="106"/>
      <c r="H45" s="93"/>
      <c r="I45" s="93"/>
      <c r="J45" s="106"/>
      <c r="K45" s="93"/>
    </row>
    <row r="46" spans="1:11" x14ac:dyDescent="0.2">
      <c r="A46" s="154"/>
      <c r="B46" s="92" t="str">
        <f>IF(ISNA( VLOOKUP(A46,'Abgeschlossene Verträge'!$B$6:$F$167,5,FALSE)),"", VLOOKUP(A46,'Abgeschlossene Verträge'!$B$6:$F$167,5,FALSE))</f>
        <v/>
      </c>
      <c r="C46" s="93"/>
      <c r="D46" s="106"/>
      <c r="E46" s="93"/>
      <c r="F46" s="93"/>
      <c r="G46" s="106"/>
      <c r="H46" s="93"/>
      <c r="I46" s="93"/>
      <c r="J46" s="106"/>
      <c r="K46" s="93"/>
    </row>
    <row r="47" spans="1:11" x14ac:dyDescent="0.2">
      <c r="A47" s="154"/>
      <c r="B47" s="92" t="str">
        <f>IF(ISNA( VLOOKUP(A47,'Abgeschlossene Verträge'!$B$6:$F$167,5,FALSE)),"", VLOOKUP(A47,'Abgeschlossene Verträge'!$B$6:$F$167,5,FALSE))</f>
        <v/>
      </c>
      <c r="C47" s="93"/>
      <c r="D47" s="106"/>
      <c r="E47" s="93"/>
      <c r="F47" s="93"/>
      <c r="G47" s="106"/>
      <c r="H47" s="93"/>
      <c r="I47" s="93"/>
      <c r="J47" s="106"/>
      <c r="K47" s="93"/>
    </row>
    <row r="48" spans="1:11" x14ac:dyDescent="0.2">
      <c r="A48" s="154"/>
      <c r="B48" s="92" t="str">
        <f>IF(ISNA( VLOOKUP(A48,'Abgeschlossene Verträge'!$B$6:$F$167,5,FALSE)),"", VLOOKUP(A48,'Abgeschlossene Verträge'!$B$6:$F$167,5,FALSE))</f>
        <v/>
      </c>
      <c r="C48" s="93"/>
      <c r="D48" s="106"/>
      <c r="E48" s="93"/>
      <c r="F48" s="93"/>
      <c r="G48" s="106"/>
      <c r="H48" s="93"/>
      <c r="I48" s="93"/>
      <c r="J48" s="106"/>
      <c r="K48" s="93"/>
    </row>
    <row r="49" spans="1:11" x14ac:dyDescent="0.2">
      <c r="A49" s="154"/>
      <c r="B49" s="92" t="str">
        <f>IF(ISNA( VLOOKUP(A49,'Abgeschlossene Verträge'!$B$6:$F$167,5,FALSE)),"", VLOOKUP(A49,'Abgeschlossene Verträge'!$B$6:$F$167,5,FALSE))</f>
        <v/>
      </c>
      <c r="C49" s="93"/>
      <c r="D49" s="106"/>
      <c r="E49" s="93"/>
      <c r="F49" s="93"/>
      <c r="G49" s="106"/>
      <c r="H49" s="93"/>
      <c r="I49" s="93"/>
      <c r="J49" s="106"/>
      <c r="K49" s="93"/>
    </row>
    <row r="50" spans="1:11" x14ac:dyDescent="0.2">
      <c r="A50" s="154"/>
      <c r="B50" s="92" t="str">
        <f>IF(ISNA( VLOOKUP(A50,'Abgeschlossene Verträge'!$B$6:$F$167,5,FALSE)),"", VLOOKUP(A50,'Abgeschlossene Verträge'!$B$6:$F$167,5,FALSE))</f>
        <v/>
      </c>
      <c r="C50" s="93"/>
      <c r="D50" s="106"/>
      <c r="E50" s="93"/>
      <c r="F50" s="93"/>
      <c r="G50" s="106"/>
      <c r="H50" s="93"/>
      <c r="I50" s="93"/>
      <c r="J50" s="106"/>
      <c r="K50" s="93"/>
    </row>
    <row r="51" spans="1:11" x14ac:dyDescent="0.2">
      <c r="A51" s="154"/>
      <c r="B51" s="92" t="str">
        <f>IF(ISNA( VLOOKUP(A51,'Abgeschlossene Verträge'!$B$6:$F$167,5,FALSE)),"", VLOOKUP(A51,'Abgeschlossene Verträge'!$B$6:$F$167,5,FALSE))</f>
        <v/>
      </c>
      <c r="C51" s="93"/>
      <c r="D51" s="106"/>
      <c r="E51" s="93"/>
      <c r="F51" s="93"/>
      <c r="G51" s="106"/>
      <c r="H51" s="93"/>
      <c r="I51" s="93"/>
      <c r="J51" s="106"/>
      <c r="K51" s="93"/>
    </row>
    <row r="52" spans="1:11" x14ac:dyDescent="0.2">
      <c r="A52" s="154"/>
      <c r="B52" s="92" t="str">
        <f>IF(ISNA( VLOOKUP(A52,'Abgeschlossene Verträge'!$B$6:$F$167,5,FALSE)),"", VLOOKUP(A52,'Abgeschlossene Verträge'!$B$6:$F$167,5,FALSE))</f>
        <v/>
      </c>
      <c r="C52" s="93"/>
      <c r="D52" s="106"/>
      <c r="E52" s="93"/>
      <c r="F52" s="93"/>
      <c r="G52" s="106"/>
      <c r="H52" s="93"/>
      <c r="I52" s="93"/>
      <c r="J52" s="106"/>
      <c r="K52" s="93"/>
    </row>
    <row r="53" spans="1:11" x14ac:dyDescent="0.2">
      <c r="A53" s="154"/>
      <c r="B53" s="92" t="str">
        <f>IF(ISNA( VLOOKUP(A53,'Abgeschlossene Verträge'!$B$6:$F$167,5,FALSE)),"", VLOOKUP(A53,'Abgeschlossene Verträge'!$B$6:$F$167,5,FALSE))</f>
        <v/>
      </c>
      <c r="C53" s="93"/>
      <c r="D53" s="106"/>
      <c r="E53" s="93"/>
      <c r="F53" s="93"/>
      <c r="G53" s="106"/>
      <c r="H53" s="93"/>
      <c r="I53" s="93"/>
      <c r="J53" s="106"/>
      <c r="K53" s="93"/>
    </row>
    <row r="54" spans="1:11" x14ac:dyDescent="0.2">
      <c r="A54" s="154"/>
      <c r="B54" s="92" t="str">
        <f>IF(ISNA( VLOOKUP(A54,'Abgeschlossene Verträge'!$B$6:$F$167,5,FALSE)),"", VLOOKUP(A54,'Abgeschlossene Verträge'!$B$6:$F$167,5,FALSE))</f>
        <v/>
      </c>
      <c r="C54" s="93"/>
      <c r="D54" s="106"/>
      <c r="E54" s="93"/>
      <c r="F54" s="93"/>
      <c r="G54" s="106"/>
      <c r="H54" s="93"/>
      <c r="I54" s="93"/>
      <c r="J54" s="106"/>
      <c r="K54" s="93"/>
    </row>
    <row r="55" spans="1:11" x14ac:dyDescent="0.2">
      <c r="A55" s="154"/>
      <c r="B55" s="92" t="str">
        <f>IF(ISNA( VLOOKUP(A55,'Abgeschlossene Verträge'!$B$6:$F$167,5,FALSE)),"", VLOOKUP(A55,'Abgeschlossene Verträge'!$B$6:$F$167,5,FALSE))</f>
        <v/>
      </c>
      <c r="C55" s="93"/>
      <c r="D55" s="106"/>
      <c r="E55" s="93"/>
      <c r="F55" s="93"/>
      <c r="G55" s="106"/>
      <c r="H55" s="93"/>
      <c r="I55" s="93"/>
      <c r="J55" s="106"/>
      <c r="K55" s="93"/>
    </row>
    <row r="56" spans="1:11" x14ac:dyDescent="0.2">
      <c r="A56" s="154"/>
      <c r="B56" s="92" t="str">
        <f>IF(ISNA( VLOOKUP(A56,'Abgeschlossene Verträge'!$B$6:$F$167,5,FALSE)),"", VLOOKUP(A56,'Abgeschlossene Verträge'!$B$6:$F$167,5,FALSE))</f>
        <v/>
      </c>
      <c r="C56" s="93"/>
      <c r="D56" s="106"/>
      <c r="E56" s="93"/>
      <c r="F56" s="93"/>
      <c r="G56" s="106"/>
      <c r="H56" s="93"/>
      <c r="I56" s="93"/>
      <c r="J56" s="106"/>
      <c r="K56" s="93"/>
    </row>
    <row r="57" spans="1:11" x14ac:dyDescent="0.2">
      <c r="A57" s="154"/>
      <c r="B57" s="92" t="str">
        <f>IF(ISNA( VLOOKUP(A57,'Abgeschlossene Verträge'!$B$6:$F$167,5,FALSE)),"", VLOOKUP(A57,'Abgeschlossene Verträge'!$B$6:$F$167,5,FALSE))</f>
        <v/>
      </c>
      <c r="C57" s="93"/>
      <c r="D57" s="106"/>
      <c r="E57" s="93"/>
      <c r="F57" s="93"/>
      <c r="G57" s="106"/>
      <c r="H57" s="93"/>
      <c r="I57" s="93"/>
      <c r="J57" s="106"/>
      <c r="K57" s="93"/>
    </row>
    <row r="58" spans="1:11" x14ac:dyDescent="0.2">
      <c r="A58" s="154"/>
      <c r="B58" s="92" t="str">
        <f>IF(ISNA( VLOOKUP(A58,'Abgeschlossene Verträge'!$B$6:$F$167,5,FALSE)),"", VLOOKUP(A58,'Abgeschlossene Verträge'!$B$6:$F$167,5,FALSE))</f>
        <v/>
      </c>
      <c r="C58" s="93"/>
      <c r="D58" s="106"/>
      <c r="E58" s="93"/>
      <c r="F58" s="93"/>
      <c r="G58" s="106"/>
      <c r="H58" s="93"/>
      <c r="I58" s="93"/>
      <c r="J58" s="106"/>
      <c r="K58" s="93"/>
    </row>
    <row r="59" spans="1:11" x14ac:dyDescent="0.2">
      <c r="A59" s="154"/>
      <c r="B59" s="92" t="str">
        <f>IF(ISNA( VLOOKUP(A59,'Abgeschlossene Verträge'!$B$6:$F$167,5,FALSE)),"", VLOOKUP(A59,'Abgeschlossene Verträge'!$B$6:$F$167,5,FALSE))</f>
        <v/>
      </c>
      <c r="C59" s="93"/>
      <c r="D59" s="106"/>
      <c r="E59" s="93"/>
      <c r="F59" s="93"/>
      <c r="G59" s="106"/>
      <c r="H59" s="93"/>
      <c r="I59" s="93"/>
      <c r="J59" s="106"/>
      <c r="K59" s="93"/>
    </row>
    <row r="60" spans="1:11" x14ac:dyDescent="0.2">
      <c r="A60" s="154"/>
      <c r="B60" s="92" t="str">
        <f>IF(ISNA( VLOOKUP(A60,'Abgeschlossene Verträge'!$B$6:$F$167,5,FALSE)),"", VLOOKUP(A60,'Abgeschlossene Verträge'!$B$6:$F$167,5,FALSE))</f>
        <v/>
      </c>
      <c r="C60" s="93"/>
      <c r="D60" s="106"/>
      <c r="E60" s="93"/>
      <c r="F60" s="93"/>
      <c r="G60" s="106"/>
      <c r="H60" s="93"/>
      <c r="I60" s="93"/>
      <c r="J60" s="106"/>
      <c r="K60" s="93"/>
    </row>
    <row r="61" spans="1:11" x14ac:dyDescent="0.2">
      <c r="A61" s="154"/>
      <c r="B61" s="92" t="str">
        <f>IF(ISNA( VLOOKUP(A61,'Abgeschlossene Verträge'!$B$6:$F$167,5,FALSE)),"", VLOOKUP(A61,'Abgeschlossene Verträge'!$B$6:$F$167,5,FALSE))</f>
        <v/>
      </c>
      <c r="C61" s="93"/>
      <c r="D61" s="106"/>
      <c r="E61" s="93"/>
      <c r="F61" s="93"/>
      <c r="G61" s="106"/>
      <c r="H61" s="93"/>
      <c r="I61" s="93"/>
      <c r="J61" s="106"/>
      <c r="K61" s="93"/>
    </row>
    <row r="62" spans="1:11" x14ac:dyDescent="0.2">
      <c r="A62" s="154"/>
      <c r="B62" s="92" t="str">
        <f>IF(ISNA( VLOOKUP(A62,'Abgeschlossene Verträge'!$B$6:$F$167,5,FALSE)),"", VLOOKUP(A62,'Abgeschlossene Verträge'!$B$6:$F$167,5,FALSE))</f>
        <v/>
      </c>
      <c r="C62" s="93"/>
      <c r="D62" s="106"/>
      <c r="E62" s="93"/>
      <c r="F62" s="93"/>
      <c r="G62" s="106"/>
      <c r="H62" s="93"/>
      <c r="I62" s="93"/>
      <c r="J62" s="106"/>
      <c r="K62" s="93"/>
    </row>
    <row r="63" spans="1:11" x14ac:dyDescent="0.2">
      <c r="A63" s="154"/>
      <c r="B63" s="92" t="str">
        <f>IF(ISNA( VLOOKUP(A63,'Abgeschlossene Verträge'!$B$6:$F$167,5,FALSE)),"", VLOOKUP(A63,'Abgeschlossene Verträge'!$B$6:$F$167,5,FALSE))</f>
        <v/>
      </c>
      <c r="C63" s="93"/>
      <c r="D63" s="106"/>
      <c r="E63" s="93"/>
      <c r="F63" s="93"/>
      <c r="G63" s="106"/>
      <c r="H63" s="93"/>
      <c r="I63" s="93"/>
      <c r="J63" s="106"/>
      <c r="K63" s="93"/>
    </row>
    <row r="64" spans="1:11" x14ac:dyDescent="0.2">
      <c r="A64" s="154"/>
      <c r="B64" s="92" t="str">
        <f>IF(ISNA( VLOOKUP(A64,'Abgeschlossene Verträge'!$B$6:$F$167,5,FALSE)),"", VLOOKUP(A64,'Abgeschlossene Verträge'!$B$6:$F$167,5,FALSE))</f>
        <v/>
      </c>
      <c r="C64" s="93"/>
      <c r="D64" s="106"/>
      <c r="E64" s="93"/>
      <c r="F64" s="93"/>
      <c r="G64" s="106"/>
      <c r="H64" s="93"/>
      <c r="I64" s="93"/>
      <c r="J64" s="106"/>
      <c r="K64" s="93"/>
    </row>
    <row r="65" spans="1:11" x14ac:dyDescent="0.2">
      <c r="A65" s="154"/>
      <c r="B65" s="92" t="str">
        <f>IF(ISNA( VLOOKUP(A65,'Abgeschlossene Verträge'!$B$6:$F$167,5,FALSE)),"", VLOOKUP(A65,'Abgeschlossene Verträge'!$B$6:$F$167,5,FALSE))</f>
        <v/>
      </c>
      <c r="C65" s="93"/>
      <c r="D65" s="106"/>
      <c r="E65" s="93"/>
      <c r="F65" s="93"/>
      <c r="G65" s="106"/>
      <c r="H65" s="93"/>
      <c r="I65" s="93"/>
      <c r="J65" s="106"/>
      <c r="K65" s="93"/>
    </row>
    <row r="66" spans="1:11" x14ac:dyDescent="0.2">
      <c r="A66" s="154"/>
      <c r="B66" s="92" t="str">
        <f>IF(ISNA( VLOOKUP(A66,'Abgeschlossene Verträge'!$B$6:$F$167,5,FALSE)),"", VLOOKUP(A66,'Abgeschlossene Verträge'!$B$6:$F$167,5,FALSE))</f>
        <v/>
      </c>
      <c r="C66" s="93"/>
      <c r="D66" s="106"/>
      <c r="E66" s="93"/>
      <c r="F66" s="93"/>
      <c r="G66" s="106"/>
      <c r="H66" s="93"/>
      <c r="I66" s="93"/>
      <c r="J66" s="106"/>
      <c r="K66" s="93"/>
    </row>
    <row r="67" spans="1:11" x14ac:dyDescent="0.2">
      <c r="A67" s="154"/>
      <c r="B67" s="92" t="str">
        <f>IF(ISNA( VLOOKUP(A67,'Abgeschlossene Verträge'!$B$6:$F$167,5,FALSE)),"", VLOOKUP(A67,'Abgeschlossene Verträge'!$B$6:$F$167,5,FALSE))</f>
        <v/>
      </c>
      <c r="C67" s="93"/>
      <c r="D67" s="106"/>
      <c r="E67" s="93"/>
      <c r="F67" s="93"/>
      <c r="G67" s="106"/>
      <c r="H67" s="93"/>
      <c r="I67" s="93"/>
      <c r="J67" s="106"/>
      <c r="K67" s="93"/>
    </row>
  </sheetData>
  <sheetProtection algorithmName="SHA-512" hashValue="hmkzr4XGgOr5Cxmre5MzR+PaaIPSoI1iirpnjTxda0bzZnk6kJzuSbKZ+RqzRSxkCl58YPu5EA1s1c7sEVUkdQ==" saltValue="B58ED+9bZ+7a5LLfVJ/KGw==" spinCount="100000" sheet="1" objects="1" scenarios="1" selectLockedCells="1"/>
  <mergeCells count="7">
    <mergeCell ref="A1:K1"/>
    <mergeCell ref="I6:K6"/>
    <mergeCell ref="F6:H6"/>
    <mergeCell ref="C6:E6"/>
    <mergeCell ref="C5:K5"/>
    <mergeCell ref="A5:A7"/>
    <mergeCell ref="B5:B7"/>
  </mergeCells>
  <pageMargins left="0.78740157480314965" right="0.70866141732283472" top="0.78740157480314965" bottom="0.78740157480314965" header="0.31496062992125984" footer="0.31496062992125984"/>
  <pageSetup paperSize="8" scale="83" fitToHeight="0" orientation="landscape" cellComments="asDisplayed" r:id="rId1"/>
  <headerFooter>
    <oddFooter>&amp;L&amp;8 62770  09/25&amp;R&amp;8Seite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L65"/>
  <sheetViews>
    <sheetView showGridLines="0" view="pageBreakPreview" zoomScaleNormal="105" zoomScaleSheetLayoutView="100" workbookViewId="0">
      <pane ySplit="5" topLeftCell="A6" activePane="bottomLeft" state="frozen"/>
      <selection pane="bottomLeft" activeCell="A6" sqref="A6"/>
    </sheetView>
  </sheetViews>
  <sheetFormatPr baseColWidth="10" defaultRowHeight="12.75" x14ac:dyDescent="0.2"/>
  <cols>
    <col min="1" max="1" width="4.42578125" customWidth="1"/>
    <col min="2" max="2" width="35.28515625" customWidth="1"/>
    <col min="3" max="3" width="15.28515625" customWidth="1"/>
    <col min="4" max="4" width="36" customWidth="1"/>
    <col min="5" max="5" width="48.42578125" customWidth="1"/>
    <col min="6" max="6" width="19.7109375" customWidth="1"/>
    <col min="7" max="7" width="22.85546875" customWidth="1"/>
    <col min="8" max="8" width="19.5703125" customWidth="1"/>
    <col min="9" max="9" width="20.5703125" customWidth="1"/>
    <col min="12" max="12" width="0" hidden="1" customWidth="1"/>
  </cols>
  <sheetData>
    <row r="1" spans="1:12" ht="18.399999999999999" customHeight="1" x14ac:dyDescent="0.2">
      <c r="A1" s="201" t="s">
        <v>91</v>
      </c>
      <c r="B1" s="201"/>
      <c r="C1" s="201"/>
      <c r="D1" s="201"/>
      <c r="E1" s="201"/>
      <c r="F1" s="201"/>
      <c r="G1" s="201"/>
      <c r="H1" s="201"/>
      <c r="I1" s="201"/>
    </row>
    <row r="2" spans="1:12" ht="8.85" customHeight="1" x14ac:dyDescent="0.2"/>
    <row r="3" spans="1:12" s="99" customFormat="1" ht="12.2" customHeight="1" x14ac:dyDescent="0.2">
      <c r="A3" s="99" t="s">
        <v>93</v>
      </c>
      <c r="B3" s="100"/>
      <c r="L3" s="99" t="s">
        <v>75</v>
      </c>
    </row>
    <row r="4" spans="1:12" s="73" customFormat="1" ht="13.7" customHeight="1" x14ac:dyDescent="0.2">
      <c r="A4" s="86">
        <v>1</v>
      </c>
      <c r="B4" s="86">
        <v>2</v>
      </c>
      <c r="C4" s="86">
        <v>3</v>
      </c>
      <c r="D4" s="86">
        <v>4</v>
      </c>
      <c r="E4" s="86">
        <v>5</v>
      </c>
      <c r="F4" s="86">
        <v>6</v>
      </c>
      <c r="G4" s="86">
        <v>7</v>
      </c>
      <c r="H4" s="86">
        <v>8</v>
      </c>
      <c r="I4" s="86">
        <v>9</v>
      </c>
    </row>
    <row r="5" spans="1:12" s="102" customFormat="1" ht="49.7" customHeight="1" x14ac:dyDescent="0.2">
      <c r="A5" s="78" t="s">
        <v>70</v>
      </c>
      <c r="B5" s="78" t="s">
        <v>38</v>
      </c>
      <c r="C5" s="78" t="s">
        <v>31</v>
      </c>
      <c r="D5" s="78" t="s">
        <v>39</v>
      </c>
      <c r="E5" s="79" t="s">
        <v>37</v>
      </c>
      <c r="F5" s="78" t="s">
        <v>94</v>
      </c>
      <c r="G5" s="78" t="s">
        <v>95</v>
      </c>
      <c r="H5" s="78" t="s">
        <v>41</v>
      </c>
      <c r="I5" s="78" t="s">
        <v>40</v>
      </c>
    </row>
    <row r="6" spans="1:12" x14ac:dyDescent="0.2">
      <c r="A6" s="154"/>
      <c r="B6" s="103" t="str">
        <f>IF(ISNA( VLOOKUP(A6,'Abgeschlossene Verträge'!$B$6:$F$167,3,FALSE)),"", VLOOKUP(A6,'Abgeschlossene Verträge'!$B$6:$F$167,3,FALSE))</f>
        <v/>
      </c>
      <c r="C6" s="103" t="str">
        <f>IF(ISNA( VLOOKUP(A6,'Angaben EU-Oberschwelle (1)'!$A$5:$H$167,9,FALSE))," ", VLOOKUP(A6,'Angaben EU-Oberschwelle (1)'!$A$5:$H$167,9,FALSE))</f>
        <v xml:space="preserve"> </v>
      </c>
      <c r="D6" s="93"/>
      <c r="E6" s="93"/>
      <c r="F6" s="93"/>
      <c r="G6" s="106"/>
      <c r="H6" s="93"/>
      <c r="I6" s="94"/>
    </row>
    <row r="7" spans="1:12" x14ac:dyDescent="0.2">
      <c r="A7" s="154"/>
      <c r="B7" s="103" t="str">
        <f>IF(ISNA( VLOOKUP(A7,'Abgeschlossene Verträge'!$B$6:$F$167,3,FALSE)),"", VLOOKUP(A7,'Abgeschlossene Verträge'!$B$6:$F$167,3,FALSE))</f>
        <v/>
      </c>
      <c r="C7" s="103" t="str">
        <f>IF(ISNA( VLOOKUP(A7,'Angaben EU-Oberschwelle (1)'!$A$5:$H$167,9,FALSE))," ", VLOOKUP(A7,'Angaben EU-Oberschwelle (1)'!$A$5:$H$167,9,FALSE))</f>
        <v xml:space="preserve"> </v>
      </c>
      <c r="D7" s="93"/>
      <c r="E7" s="93"/>
      <c r="F7" s="93"/>
      <c r="G7" s="106"/>
      <c r="H7" s="93"/>
      <c r="I7" s="94"/>
    </row>
    <row r="8" spans="1:12" x14ac:dyDescent="0.2">
      <c r="A8" s="154"/>
      <c r="B8" s="103" t="str">
        <f>IF(ISNA( VLOOKUP(A8,'Abgeschlossene Verträge'!$B$6:$F$167,3,FALSE)),"", VLOOKUP(A8,'Abgeschlossene Verträge'!$B$6:$F$167,3,FALSE))</f>
        <v/>
      </c>
      <c r="C8" s="103" t="str">
        <f>IF(ISNA( VLOOKUP(A8,'Angaben EU-Oberschwelle (1)'!$A$5:$H$167,9,FALSE))," ", VLOOKUP(A8,'Angaben EU-Oberschwelle (1)'!$A$5:$H$167,9,FALSE))</f>
        <v xml:space="preserve"> </v>
      </c>
      <c r="D8" s="93"/>
      <c r="E8" s="93"/>
      <c r="F8" s="93"/>
      <c r="G8" s="106"/>
      <c r="H8" s="93"/>
      <c r="I8" s="94"/>
    </row>
    <row r="9" spans="1:12" x14ac:dyDescent="0.2">
      <c r="A9" s="154"/>
      <c r="B9" s="103" t="str">
        <f>IF(ISNA( VLOOKUP(A9,'Abgeschlossene Verträge'!$B$6:$F$167,3,FALSE)),"", VLOOKUP(A9,'Abgeschlossene Verträge'!$B$6:$F$167,3,FALSE))</f>
        <v/>
      </c>
      <c r="C9" s="103" t="str">
        <f>IF(ISNA( VLOOKUP(A9,'Angaben EU-Oberschwelle (1)'!$A$5:$H$167,9,FALSE))," ", VLOOKUP(A9,'Angaben EU-Oberschwelle (1)'!$A$5:$H$167,9,FALSE))</f>
        <v xml:space="preserve"> </v>
      </c>
      <c r="D9" s="93"/>
      <c r="E9" s="93"/>
      <c r="F9" s="93"/>
      <c r="G9" s="106"/>
      <c r="H9" s="93"/>
      <c r="I9" s="94"/>
    </row>
    <row r="10" spans="1:12" x14ac:dyDescent="0.2">
      <c r="A10" s="154"/>
      <c r="B10" s="103" t="str">
        <f>IF(ISNA( VLOOKUP(A10,'Abgeschlossene Verträge'!$B$6:$F$167,3,FALSE)),"", VLOOKUP(A10,'Abgeschlossene Verträge'!$B$6:$F$167,3,FALSE))</f>
        <v/>
      </c>
      <c r="C10" s="103" t="str">
        <f>IF(ISNA( VLOOKUP(A10,'Angaben EU-Oberschwelle (1)'!$A$5:$H$167,9,FALSE))," ", VLOOKUP(A10,'Angaben EU-Oberschwelle (1)'!$A$5:$H$167,9,FALSE))</f>
        <v xml:space="preserve"> </v>
      </c>
      <c r="D10" s="93"/>
      <c r="E10" s="93"/>
      <c r="F10" s="93"/>
      <c r="G10" s="106"/>
      <c r="H10" s="93"/>
      <c r="I10" s="94"/>
    </row>
    <row r="11" spans="1:12" x14ac:dyDescent="0.2">
      <c r="A11" s="154"/>
      <c r="B11" s="103" t="str">
        <f>IF(ISNA( VLOOKUP(A11,'Abgeschlossene Verträge'!$B$6:$F$167,3,FALSE)),"", VLOOKUP(A11,'Abgeschlossene Verträge'!$B$6:$F$167,3,FALSE))</f>
        <v/>
      </c>
      <c r="C11" s="103" t="str">
        <f>IF(ISNA( VLOOKUP(A11,'Angaben EU-Oberschwelle (1)'!$A$5:$H$167,9,FALSE))," ", VLOOKUP(A11,'Angaben EU-Oberschwelle (1)'!$A$5:$H$167,9,FALSE))</f>
        <v xml:space="preserve"> </v>
      </c>
      <c r="D11" s="93"/>
      <c r="E11" s="93"/>
      <c r="F11" s="93"/>
      <c r="G11" s="106"/>
      <c r="H11" s="93"/>
      <c r="I11" s="94"/>
    </row>
    <row r="12" spans="1:12" x14ac:dyDescent="0.2">
      <c r="A12" s="154"/>
      <c r="B12" s="103" t="str">
        <f>IF(ISNA( VLOOKUP(A12,'Abgeschlossene Verträge'!$B$6:$F$167,3,FALSE)),"", VLOOKUP(A12,'Abgeschlossene Verträge'!$B$6:$F$167,3,FALSE))</f>
        <v/>
      </c>
      <c r="C12" s="103" t="str">
        <f>IF(ISNA( VLOOKUP(A12,'Angaben EU-Oberschwelle (1)'!$A$5:$H$167,9,FALSE))," ", VLOOKUP(A12,'Angaben EU-Oberschwelle (1)'!$A$5:$H$167,9,FALSE))</f>
        <v xml:space="preserve"> </v>
      </c>
      <c r="D12" s="93"/>
      <c r="E12" s="93"/>
      <c r="F12" s="93"/>
      <c r="G12" s="106"/>
      <c r="H12" s="93"/>
      <c r="I12" s="94"/>
    </row>
    <row r="13" spans="1:12" x14ac:dyDescent="0.2">
      <c r="A13" s="154"/>
      <c r="B13" s="103" t="str">
        <f>IF(ISNA( VLOOKUP(A13,'Abgeschlossene Verträge'!$B$6:$F$167,3,FALSE)),"", VLOOKUP(A13,'Abgeschlossene Verträge'!$B$6:$F$167,3,FALSE))</f>
        <v/>
      </c>
      <c r="C13" s="103" t="str">
        <f>IF(ISNA( VLOOKUP(A13,'Angaben EU-Oberschwelle (1)'!$A$5:$H$167,9,FALSE))," ", VLOOKUP(A13,'Angaben EU-Oberschwelle (1)'!$A$5:$H$167,9,FALSE))</f>
        <v xml:space="preserve"> </v>
      </c>
      <c r="D13" s="93"/>
      <c r="E13" s="93"/>
      <c r="F13" s="93"/>
      <c r="G13" s="106"/>
      <c r="H13" s="93"/>
      <c r="I13" s="94"/>
    </row>
    <row r="14" spans="1:12" x14ac:dyDescent="0.2">
      <c r="A14" s="154"/>
      <c r="B14" s="103" t="str">
        <f>IF(ISNA( VLOOKUP(A14,'Abgeschlossene Verträge'!$B$6:$F$167,3,FALSE)),"", VLOOKUP(A14,'Abgeschlossene Verträge'!$B$6:$F$167,3,FALSE))</f>
        <v/>
      </c>
      <c r="C14" s="103" t="str">
        <f>IF(ISNA( VLOOKUP(A14,'Angaben EU-Oberschwelle (1)'!$A$5:$H$167,9,FALSE))," ", VLOOKUP(A14,'Angaben EU-Oberschwelle (1)'!$A$5:$H$167,9,FALSE))</f>
        <v xml:space="preserve"> </v>
      </c>
      <c r="D14" s="93"/>
      <c r="E14" s="93"/>
      <c r="F14" s="93"/>
      <c r="G14" s="106"/>
      <c r="H14" s="93"/>
      <c r="I14" s="94"/>
    </row>
    <row r="15" spans="1:12" x14ac:dyDescent="0.2">
      <c r="A15" s="154"/>
      <c r="B15" s="103" t="str">
        <f>IF(ISNA( VLOOKUP(A15,'Abgeschlossene Verträge'!$B$6:$F$167,3,FALSE)),"", VLOOKUP(A15,'Abgeschlossene Verträge'!$B$6:$F$167,3,FALSE))</f>
        <v/>
      </c>
      <c r="C15" s="103" t="str">
        <f>IF(ISNA( VLOOKUP(A15,'Angaben EU-Oberschwelle (1)'!$A$5:$H$167,9,FALSE))," ", VLOOKUP(A15,'Angaben EU-Oberschwelle (1)'!$A$5:$H$167,9,FALSE))</f>
        <v xml:space="preserve"> </v>
      </c>
      <c r="D15" s="93"/>
      <c r="E15" s="93"/>
      <c r="F15" s="93"/>
      <c r="G15" s="106"/>
      <c r="H15" s="93"/>
      <c r="I15" s="94"/>
    </row>
    <row r="16" spans="1:12" x14ac:dyDescent="0.2">
      <c r="A16" s="154"/>
      <c r="B16" s="103" t="str">
        <f>IF(ISNA( VLOOKUP(A16,'Abgeschlossene Verträge'!$B$6:$F$167,3,FALSE)),"", VLOOKUP(A16,'Abgeschlossene Verträge'!$B$6:$F$167,3,FALSE))</f>
        <v/>
      </c>
      <c r="C16" s="103" t="str">
        <f>IF(ISNA( VLOOKUP(A16,'Angaben EU-Oberschwelle (1)'!$A$5:$H$167,9,FALSE))," ", VLOOKUP(A16,'Angaben EU-Oberschwelle (1)'!$A$5:$H$167,9,FALSE))</f>
        <v xml:space="preserve"> </v>
      </c>
      <c r="D16" s="93"/>
      <c r="E16" s="93"/>
      <c r="F16" s="93"/>
      <c r="G16" s="106"/>
      <c r="H16" s="93"/>
      <c r="I16" s="94"/>
    </row>
    <row r="17" spans="1:9" x14ac:dyDescent="0.2">
      <c r="A17" s="154"/>
      <c r="B17" s="103" t="str">
        <f>IF(ISNA( VLOOKUP(A17,'Abgeschlossene Verträge'!$B$6:$F$167,3,FALSE)),"", VLOOKUP(A17,'Abgeschlossene Verträge'!$B$6:$F$167,3,FALSE))</f>
        <v/>
      </c>
      <c r="C17" s="103" t="str">
        <f>IF(ISNA( VLOOKUP(A17,'Angaben EU-Oberschwelle (1)'!$A$5:$H$167,9,FALSE))," ", VLOOKUP(A17,'Angaben EU-Oberschwelle (1)'!$A$5:$H$167,9,FALSE))</f>
        <v xml:space="preserve"> </v>
      </c>
      <c r="D17" s="93"/>
      <c r="E17" s="93"/>
      <c r="F17" s="93"/>
      <c r="G17" s="106"/>
      <c r="H17" s="93"/>
      <c r="I17" s="94"/>
    </row>
    <row r="18" spans="1:9" x14ac:dyDescent="0.2">
      <c r="A18" s="154"/>
      <c r="B18" s="103" t="str">
        <f>IF(ISNA( VLOOKUP(A18,'Abgeschlossene Verträge'!$B$6:$F$167,3,FALSE)),"", VLOOKUP(A18,'Abgeschlossene Verträge'!$B$6:$F$167,3,FALSE))</f>
        <v/>
      </c>
      <c r="C18" s="103" t="str">
        <f>IF(ISNA( VLOOKUP(A18,'Angaben EU-Oberschwelle (1)'!$A$5:$H$167,9,FALSE))," ", VLOOKUP(A18,'Angaben EU-Oberschwelle (1)'!$A$5:$H$167,9,FALSE))</f>
        <v xml:space="preserve"> </v>
      </c>
      <c r="D18" s="93"/>
      <c r="E18" s="93"/>
      <c r="F18" s="93"/>
      <c r="G18" s="106"/>
      <c r="H18" s="93"/>
      <c r="I18" s="94"/>
    </row>
    <row r="19" spans="1:9" x14ac:dyDescent="0.2">
      <c r="A19" s="154"/>
      <c r="B19" s="103" t="str">
        <f>IF(ISNA( VLOOKUP(A19,'Abgeschlossene Verträge'!$B$6:$F$167,3,FALSE)),"", VLOOKUP(A19,'Abgeschlossene Verträge'!$B$6:$F$167,3,FALSE))</f>
        <v/>
      </c>
      <c r="C19" s="103" t="str">
        <f>IF(ISNA( VLOOKUP(A19,'Angaben EU-Oberschwelle (1)'!$A$5:$H$167,9,FALSE))," ", VLOOKUP(A19,'Angaben EU-Oberschwelle (1)'!$A$5:$H$167,9,FALSE))</f>
        <v xml:space="preserve"> </v>
      </c>
      <c r="D19" s="93"/>
      <c r="E19" s="93"/>
      <c r="F19" s="93"/>
      <c r="G19" s="106"/>
      <c r="H19" s="93"/>
      <c r="I19" s="94"/>
    </row>
    <row r="20" spans="1:9" x14ac:dyDescent="0.2">
      <c r="A20" s="154"/>
      <c r="B20" s="103" t="str">
        <f>IF(ISNA( VLOOKUP(A20,'Abgeschlossene Verträge'!$B$6:$F$167,3,FALSE)),"", VLOOKUP(A20,'Abgeschlossene Verträge'!$B$6:$F$167,3,FALSE))</f>
        <v/>
      </c>
      <c r="C20" s="103" t="str">
        <f>IF(ISNA( VLOOKUP(A20,'Angaben EU-Oberschwelle (1)'!$A$5:$H$167,9,FALSE))," ", VLOOKUP(A20,'Angaben EU-Oberschwelle (1)'!$A$5:$H$167,9,FALSE))</f>
        <v xml:space="preserve"> </v>
      </c>
      <c r="D20" s="93"/>
      <c r="E20" s="93"/>
      <c r="F20" s="93"/>
      <c r="G20" s="106"/>
      <c r="H20" s="93"/>
      <c r="I20" s="94"/>
    </row>
    <row r="21" spans="1:9" x14ac:dyDescent="0.2">
      <c r="A21" s="154"/>
      <c r="B21" s="103" t="str">
        <f>IF(ISNA( VLOOKUP(A21,'Abgeschlossene Verträge'!$B$6:$F$167,3,FALSE)),"", VLOOKUP(A21,'Abgeschlossene Verträge'!$B$6:$F$167,3,FALSE))</f>
        <v/>
      </c>
      <c r="C21" s="103" t="str">
        <f>IF(ISNA( VLOOKUP(A21,'Angaben EU-Oberschwelle (1)'!$A$5:$H$167,9,FALSE))," ", VLOOKUP(A21,'Angaben EU-Oberschwelle (1)'!$A$5:$H$167,9,FALSE))</f>
        <v xml:space="preserve"> </v>
      </c>
      <c r="D21" s="93"/>
      <c r="E21" s="93"/>
      <c r="F21" s="93"/>
      <c r="G21" s="106"/>
      <c r="H21" s="93"/>
      <c r="I21" s="94"/>
    </row>
    <row r="22" spans="1:9" x14ac:dyDescent="0.2">
      <c r="A22" s="154"/>
      <c r="B22" s="103" t="str">
        <f>IF(ISNA( VLOOKUP(A22,'Abgeschlossene Verträge'!$B$6:$F$167,3,FALSE)),"", VLOOKUP(A22,'Abgeschlossene Verträge'!$B$6:$F$167,3,FALSE))</f>
        <v/>
      </c>
      <c r="C22" s="103" t="str">
        <f>IF(ISNA( VLOOKUP(A22,'Angaben EU-Oberschwelle (1)'!$A$5:$H$167,9,FALSE))," ", VLOOKUP(A22,'Angaben EU-Oberschwelle (1)'!$A$5:$H$167,9,FALSE))</f>
        <v xml:space="preserve"> </v>
      </c>
      <c r="D22" s="93"/>
      <c r="E22" s="93"/>
      <c r="F22" s="93"/>
      <c r="G22" s="106"/>
      <c r="H22" s="93"/>
      <c r="I22" s="94"/>
    </row>
    <row r="23" spans="1:9" x14ac:dyDescent="0.2">
      <c r="A23" s="154"/>
      <c r="B23" s="103" t="str">
        <f>IF(ISNA( VLOOKUP(A23,'Abgeschlossene Verträge'!$B$6:$F$167,3,FALSE)),"", VLOOKUP(A23,'Abgeschlossene Verträge'!$B$6:$F$167,3,FALSE))</f>
        <v/>
      </c>
      <c r="C23" s="103" t="str">
        <f>IF(ISNA( VLOOKUP(A23,'Angaben EU-Oberschwelle (1)'!$A$5:$H$167,9,FALSE))," ", VLOOKUP(A23,'Angaben EU-Oberschwelle (1)'!$A$5:$H$167,9,FALSE))</f>
        <v xml:space="preserve"> </v>
      </c>
      <c r="D23" s="93"/>
      <c r="E23" s="93"/>
      <c r="F23" s="93"/>
      <c r="G23" s="106"/>
      <c r="H23" s="93"/>
      <c r="I23" s="94"/>
    </row>
    <row r="24" spans="1:9" x14ac:dyDescent="0.2">
      <c r="A24" s="154"/>
      <c r="B24" s="103" t="str">
        <f>IF(ISNA( VLOOKUP(A24,'Abgeschlossene Verträge'!$B$6:$F$167,3,FALSE)),"", VLOOKUP(A24,'Abgeschlossene Verträge'!$B$6:$F$167,3,FALSE))</f>
        <v/>
      </c>
      <c r="C24" s="103" t="str">
        <f>IF(ISNA( VLOOKUP(A24,'Angaben EU-Oberschwelle (1)'!$A$5:$H$167,9,FALSE))," ", VLOOKUP(A24,'Angaben EU-Oberschwelle (1)'!$A$5:$H$167,9,FALSE))</f>
        <v xml:space="preserve"> </v>
      </c>
      <c r="D24" s="93"/>
      <c r="E24" s="93"/>
      <c r="F24" s="93"/>
      <c r="G24" s="106"/>
      <c r="H24" s="93"/>
      <c r="I24" s="94"/>
    </row>
    <row r="25" spans="1:9" x14ac:dyDescent="0.2">
      <c r="A25" s="154"/>
      <c r="B25" s="103" t="str">
        <f>IF(ISNA( VLOOKUP(A25,'Abgeschlossene Verträge'!$B$6:$F$167,3,FALSE)),"", VLOOKUP(A25,'Abgeschlossene Verträge'!$B$6:$F$167,3,FALSE))</f>
        <v/>
      </c>
      <c r="C25" s="103" t="str">
        <f>IF(ISNA( VLOOKUP(A25,'Angaben EU-Oberschwelle (1)'!$A$5:$H$167,9,FALSE))," ", VLOOKUP(A25,'Angaben EU-Oberschwelle (1)'!$A$5:$H$167,9,FALSE))</f>
        <v xml:space="preserve"> </v>
      </c>
      <c r="D25" s="93"/>
      <c r="E25" s="93"/>
      <c r="F25" s="93"/>
      <c r="G25" s="106"/>
      <c r="H25" s="93"/>
      <c r="I25" s="94"/>
    </row>
    <row r="26" spans="1:9" x14ac:dyDescent="0.2">
      <c r="A26" s="154"/>
      <c r="B26" s="103" t="str">
        <f>IF(ISNA( VLOOKUP(A26,'Abgeschlossene Verträge'!$B$6:$F$167,3,FALSE)),"", VLOOKUP(A26,'Abgeschlossene Verträge'!$B$6:$F$167,3,FALSE))</f>
        <v/>
      </c>
      <c r="C26" s="103" t="str">
        <f>IF(ISNA( VLOOKUP(A26,'Angaben EU-Oberschwelle (1)'!$A$5:$H$167,9,FALSE))," ", VLOOKUP(A26,'Angaben EU-Oberschwelle (1)'!$A$5:$H$167,9,FALSE))</f>
        <v xml:space="preserve"> </v>
      </c>
      <c r="D26" s="93"/>
      <c r="E26" s="93"/>
      <c r="F26" s="93"/>
      <c r="G26" s="106"/>
      <c r="H26" s="93"/>
      <c r="I26" s="94"/>
    </row>
    <row r="27" spans="1:9" x14ac:dyDescent="0.2">
      <c r="A27" s="154"/>
      <c r="B27" s="103" t="str">
        <f>IF(ISNA( VLOOKUP(A27,'Abgeschlossene Verträge'!$B$6:$F$167,3,FALSE)),"", VLOOKUP(A27,'Abgeschlossene Verträge'!$B$6:$F$167,3,FALSE))</f>
        <v/>
      </c>
      <c r="C27" s="103" t="str">
        <f>IF(ISNA( VLOOKUP(A27,'Angaben EU-Oberschwelle (1)'!$A$5:$H$167,9,FALSE))," ", VLOOKUP(A27,'Angaben EU-Oberschwelle (1)'!$A$5:$H$167,9,FALSE))</f>
        <v xml:space="preserve"> </v>
      </c>
      <c r="D27" s="93"/>
      <c r="E27" s="93"/>
      <c r="F27" s="93"/>
      <c r="G27" s="106"/>
      <c r="H27" s="93"/>
      <c r="I27" s="94"/>
    </row>
    <row r="28" spans="1:9" x14ac:dyDescent="0.2">
      <c r="A28" s="154"/>
      <c r="B28" s="103" t="str">
        <f>IF(ISNA( VLOOKUP(A28,'Abgeschlossene Verträge'!$B$6:$F$167,3,FALSE)),"", VLOOKUP(A28,'Abgeschlossene Verträge'!$B$6:$F$167,3,FALSE))</f>
        <v/>
      </c>
      <c r="C28" s="103" t="str">
        <f>IF(ISNA( VLOOKUP(A28,'Angaben EU-Oberschwelle (1)'!$A$5:$H$167,9,FALSE))," ", VLOOKUP(A28,'Angaben EU-Oberschwelle (1)'!$A$5:$H$167,9,FALSE))</f>
        <v xml:space="preserve"> </v>
      </c>
      <c r="D28" s="93"/>
      <c r="E28" s="93"/>
      <c r="F28" s="93"/>
      <c r="G28" s="106"/>
      <c r="H28" s="93"/>
      <c r="I28" s="94"/>
    </row>
    <row r="29" spans="1:9" x14ac:dyDescent="0.2">
      <c r="A29" s="154"/>
      <c r="B29" s="103" t="str">
        <f>IF(ISNA( VLOOKUP(A29,'Abgeschlossene Verträge'!$B$6:$F$167,3,FALSE)),"", VLOOKUP(A29,'Abgeschlossene Verträge'!$B$6:$F$167,3,FALSE))</f>
        <v/>
      </c>
      <c r="C29" s="103" t="str">
        <f>IF(ISNA( VLOOKUP(A29,'Angaben EU-Oberschwelle (1)'!$A$5:$H$167,9,FALSE))," ", VLOOKUP(A29,'Angaben EU-Oberschwelle (1)'!$A$5:$H$167,9,FALSE))</f>
        <v xml:space="preserve"> </v>
      </c>
      <c r="D29" s="93"/>
      <c r="E29" s="93"/>
      <c r="F29" s="93"/>
      <c r="G29" s="106"/>
      <c r="H29" s="93"/>
      <c r="I29" s="94"/>
    </row>
    <row r="30" spans="1:9" x14ac:dyDescent="0.2">
      <c r="A30" s="154"/>
      <c r="B30" s="103" t="str">
        <f>IF(ISNA( VLOOKUP(A30,'Abgeschlossene Verträge'!$B$6:$F$167,3,FALSE)),"", VLOOKUP(A30,'Abgeschlossene Verträge'!$B$6:$F$167,3,FALSE))</f>
        <v/>
      </c>
      <c r="C30" s="103" t="str">
        <f>IF(ISNA( VLOOKUP(A30,'Angaben EU-Oberschwelle (1)'!$A$5:$H$167,9,FALSE))," ", VLOOKUP(A30,'Angaben EU-Oberschwelle (1)'!$A$5:$H$167,9,FALSE))</f>
        <v xml:space="preserve"> </v>
      </c>
      <c r="D30" s="93"/>
      <c r="E30" s="93"/>
      <c r="F30" s="93"/>
      <c r="G30" s="106"/>
      <c r="H30" s="93"/>
      <c r="I30" s="94"/>
    </row>
    <row r="31" spans="1:9" x14ac:dyDescent="0.2">
      <c r="A31" s="154"/>
      <c r="B31" s="103" t="str">
        <f>IF(ISNA( VLOOKUP(A31,'Abgeschlossene Verträge'!$B$6:$F$167,3,FALSE)),"", VLOOKUP(A31,'Abgeschlossene Verträge'!$B$6:$F$167,3,FALSE))</f>
        <v/>
      </c>
      <c r="C31" s="103" t="str">
        <f>IF(ISNA( VLOOKUP(A31,'Angaben EU-Oberschwelle (1)'!$A$5:$H$167,9,FALSE))," ", VLOOKUP(A31,'Angaben EU-Oberschwelle (1)'!$A$5:$H$167,9,FALSE))</f>
        <v xml:space="preserve"> </v>
      </c>
      <c r="D31" s="93"/>
      <c r="E31" s="93"/>
      <c r="F31" s="93"/>
      <c r="G31" s="106"/>
      <c r="H31" s="93"/>
      <c r="I31" s="94"/>
    </row>
    <row r="32" spans="1:9" x14ac:dyDescent="0.2">
      <c r="A32" s="154"/>
      <c r="B32" s="103" t="str">
        <f>IF(ISNA( VLOOKUP(A32,'Abgeschlossene Verträge'!$B$6:$F$167,3,FALSE)),"", VLOOKUP(A32,'Abgeschlossene Verträge'!$B$6:$F$167,3,FALSE))</f>
        <v/>
      </c>
      <c r="C32" s="103" t="str">
        <f>IF(ISNA( VLOOKUP(A32,'Angaben EU-Oberschwelle (1)'!$A$5:$H$167,9,FALSE))," ", VLOOKUP(A32,'Angaben EU-Oberschwelle (1)'!$A$5:$H$167,9,FALSE))</f>
        <v xml:space="preserve"> </v>
      </c>
      <c r="D32" s="93"/>
      <c r="E32" s="93"/>
      <c r="F32" s="93"/>
      <c r="G32" s="106"/>
      <c r="H32" s="93"/>
      <c r="I32" s="94"/>
    </row>
    <row r="33" spans="1:9" x14ac:dyDescent="0.2">
      <c r="A33" s="154"/>
      <c r="B33" s="103" t="str">
        <f>IF(ISNA( VLOOKUP(A33,'Abgeschlossene Verträge'!$B$6:$F$167,3,FALSE)),"", VLOOKUP(A33,'Abgeschlossene Verträge'!$B$6:$F$167,3,FALSE))</f>
        <v/>
      </c>
      <c r="C33" s="103" t="str">
        <f>IF(ISNA( VLOOKUP(A33,'Angaben EU-Oberschwelle (1)'!$A$5:$H$167,9,FALSE))," ", VLOOKUP(A33,'Angaben EU-Oberschwelle (1)'!$A$5:$H$167,9,FALSE))</f>
        <v xml:space="preserve"> </v>
      </c>
      <c r="D33" s="93"/>
      <c r="E33" s="93"/>
      <c r="F33" s="93"/>
      <c r="G33" s="106"/>
      <c r="H33" s="93"/>
      <c r="I33" s="94"/>
    </row>
    <row r="34" spans="1:9" x14ac:dyDescent="0.2">
      <c r="A34" s="154"/>
      <c r="B34" s="103" t="str">
        <f>IF(ISNA( VLOOKUP(A34,'Abgeschlossene Verträge'!$B$6:$F$167,3,FALSE)),"", VLOOKUP(A34,'Abgeschlossene Verträge'!$B$6:$F$167,3,FALSE))</f>
        <v/>
      </c>
      <c r="C34" s="103" t="str">
        <f>IF(ISNA( VLOOKUP(A34,'Angaben EU-Oberschwelle (1)'!$A$5:$H$167,9,FALSE))," ", VLOOKUP(A34,'Angaben EU-Oberschwelle (1)'!$A$5:$H$167,9,FALSE))</f>
        <v xml:space="preserve"> </v>
      </c>
      <c r="D34" s="93"/>
      <c r="E34" s="93"/>
      <c r="F34" s="93"/>
      <c r="G34" s="106"/>
      <c r="H34" s="93"/>
      <c r="I34" s="94"/>
    </row>
    <row r="35" spans="1:9" x14ac:dyDescent="0.2">
      <c r="A35" s="154"/>
      <c r="B35" s="103" t="str">
        <f>IF(ISNA( VLOOKUP(A35,'Abgeschlossene Verträge'!$B$6:$F$167,3,FALSE)),"", VLOOKUP(A35,'Abgeschlossene Verträge'!$B$6:$F$167,3,FALSE))</f>
        <v/>
      </c>
      <c r="C35" s="103" t="str">
        <f>IF(ISNA( VLOOKUP(A35,'Angaben EU-Oberschwelle (1)'!$A$5:$H$167,9,FALSE))," ", VLOOKUP(A35,'Angaben EU-Oberschwelle (1)'!$A$5:$H$167,9,FALSE))</f>
        <v xml:space="preserve"> </v>
      </c>
      <c r="D35" s="93"/>
      <c r="E35" s="93"/>
      <c r="F35" s="93"/>
      <c r="G35" s="106"/>
      <c r="H35" s="93"/>
      <c r="I35" s="94"/>
    </row>
    <row r="36" spans="1:9" x14ac:dyDescent="0.2">
      <c r="A36" s="154"/>
      <c r="B36" s="103" t="str">
        <f>IF(ISNA( VLOOKUP(A36,'Abgeschlossene Verträge'!$B$6:$F$167,3,FALSE)),"", VLOOKUP(A36,'Abgeschlossene Verträge'!$B$6:$F$167,3,FALSE))</f>
        <v/>
      </c>
      <c r="C36" s="103" t="str">
        <f>IF(ISNA( VLOOKUP(A36,'Angaben EU-Oberschwelle (1)'!$A$5:$H$167,9,FALSE))," ", VLOOKUP(A36,'Angaben EU-Oberschwelle (1)'!$A$5:$H$167,9,FALSE))</f>
        <v xml:space="preserve"> </v>
      </c>
      <c r="D36" s="93"/>
      <c r="E36" s="93"/>
      <c r="F36" s="93"/>
      <c r="G36" s="106"/>
      <c r="H36" s="93"/>
      <c r="I36" s="94"/>
    </row>
    <row r="37" spans="1:9" x14ac:dyDescent="0.2">
      <c r="A37" s="154"/>
      <c r="B37" s="103" t="str">
        <f>IF(ISNA( VLOOKUP(A37,'Abgeschlossene Verträge'!$B$6:$F$167,3,FALSE)),"", VLOOKUP(A37,'Abgeschlossene Verträge'!$B$6:$F$167,3,FALSE))</f>
        <v/>
      </c>
      <c r="C37" s="103" t="str">
        <f>IF(ISNA( VLOOKUP(A37,'Angaben EU-Oberschwelle (1)'!$A$5:$H$167,9,FALSE))," ", VLOOKUP(A37,'Angaben EU-Oberschwelle (1)'!$A$5:$H$167,9,FALSE))</f>
        <v xml:space="preserve"> </v>
      </c>
      <c r="D37" s="93"/>
      <c r="E37" s="93"/>
      <c r="F37" s="93"/>
      <c r="G37" s="106"/>
      <c r="H37" s="93"/>
      <c r="I37" s="94"/>
    </row>
    <row r="38" spans="1:9" x14ac:dyDescent="0.2">
      <c r="A38" s="154"/>
      <c r="B38" s="103" t="str">
        <f>IF(ISNA( VLOOKUP(A38,'Abgeschlossene Verträge'!$B$6:$F$167,3,FALSE)),"", VLOOKUP(A38,'Abgeschlossene Verträge'!$B$6:$F$167,3,FALSE))</f>
        <v/>
      </c>
      <c r="C38" s="103" t="str">
        <f>IF(ISNA( VLOOKUP(A38,'Angaben EU-Oberschwelle (1)'!$A$5:$H$167,9,FALSE))," ", VLOOKUP(A38,'Angaben EU-Oberschwelle (1)'!$A$5:$H$167,9,FALSE))</f>
        <v xml:space="preserve"> </v>
      </c>
      <c r="D38" s="93"/>
      <c r="E38" s="93"/>
      <c r="F38" s="93"/>
      <c r="G38" s="106"/>
      <c r="H38" s="93"/>
      <c r="I38" s="94"/>
    </row>
    <row r="39" spans="1:9" x14ac:dyDescent="0.2">
      <c r="A39" s="154"/>
      <c r="B39" s="103" t="str">
        <f>IF(ISNA( VLOOKUP(A39,'Abgeschlossene Verträge'!$B$6:$F$167,3,FALSE)),"", VLOOKUP(A39,'Abgeschlossene Verträge'!$B$6:$F$167,3,FALSE))</f>
        <v/>
      </c>
      <c r="C39" s="103" t="str">
        <f>IF(ISNA( VLOOKUP(A39,'Angaben EU-Oberschwelle (1)'!$A$5:$H$167,9,FALSE))," ", VLOOKUP(A39,'Angaben EU-Oberschwelle (1)'!$A$5:$H$167,9,FALSE))</f>
        <v xml:space="preserve"> </v>
      </c>
      <c r="D39" s="93"/>
      <c r="E39" s="93"/>
      <c r="F39" s="93"/>
      <c r="G39" s="106"/>
      <c r="H39" s="93"/>
      <c r="I39" s="94"/>
    </row>
    <row r="40" spans="1:9" x14ac:dyDescent="0.2">
      <c r="A40" s="154"/>
      <c r="B40" s="103" t="str">
        <f>IF(ISNA( VLOOKUP(A40,'Abgeschlossene Verträge'!$B$6:$F$167,3,FALSE)),"", VLOOKUP(A40,'Abgeschlossene Verträge'!$B$6:$F$167,3,FALSE))</f>
        <v/>
      </c>
      <c r="C40" s="103" t="str">
        <f>IF(ISNA( VLOOKUP(A40,'Angaben EU-Oberschwelle (1)'!$A$5:$H$167,9,FALSE))," ", VLOOKUP(A40,'Angaben EU-Oberschwelle (1)'!$A$5:$H$167,9,FALSE))</f>
        <v xml:space="preserve"> </v>
      </c>
      <c r="D40" s="93"/>
      <c r="E40" s="93"/>
      <c r="F40" s="93"/>
      <c r="G40" s="106"/>
      <c r="H40" s="93"/>
      <c r="I40" s="94"/>
    </row>
    <row r="41" spans="1:9" x14ac:dyDescent="0.2">
      <c r="A41" s="154"/>
      <c r="B41" s="103" t="str">
        <f>IF(ISNA( VLOOKUP(A41,'Abgeschlossene Verträge'!$B$6:$F$167,3,FALSE)),"", VLOOKUP(A41,'Abgeschlossene Verträge'!$B$6:$F$167,3,FALSE))</f>
        <v/>
      </c>
      <c r="C41" s="103" t="str">
        <f>IF(ISNA( VLOOKUP(A41,'Angaben EU-Oberschwelle (1)'!$A$5:$H$167,9,FALSE))," ", VLOOKUP(A41,'Angaben EU-Oberschwelle (1)'!$A$5:$H$167,9,FALSE))</f>
        <v xml:space="preserve"> </v>
      </c>
      <c r="D41" s="93"/>
      <c r="E41" s="93"/>
      <c r="F41" s="93"/>
      <c r="G41" s="106"/>
      <c r="H41" s="93"/>
      <c r="I41" s="94"/>
    </row>
    <row r="42" spans="1:9" x14ac:dyDescent="0.2">
      <c r="A42" s="154"/>
      <c r="B42" s="103" t="str">
        <f>IF(ISNA( VLOOKUP(A42,'Abgeschlossene Verträge'!$B$6:$F$167,3,FALSE)),"", VLOOKUP(A42,'Abgeschlossene Verträge'!$B$6:$F$167,3,FALSE))</f>
        <v/>
      </c>
      <c r="C42" s="103" t="str">
        <f>IF(ISNA( VLOOKUP(A42,'Angaben EU-Oberschwelle (1)'!$A$5:$H$167,9,FALSE))," ", VLOOKUP(A42,'Angaben EU-Oberschwelle (1)'!$A$5:$H$167,9,FALSE))</f>
        <v xml:space="preserve"> </v>
      </c>
      <c r="D42" s="93"/>
      <c r="E42" s="93"/>
      <c r="F42" s="93"/>
      <c r="G42" s="106"/>
      <c r="H42" s="93"/>
      <c r="I42" s="94"/>
    </row>
    <row r="43" spans="1:9" x14ac:dyDescent="0.2">
      <c r="A43" s="154"/>
      <c r="B43" s="103" t="str">
        <f>IF(ISNA( VLOOKUP(A43,'Abgeschlossene Verträge'!$B$6:$F$167,3,FALSE)),"", VLOOKUP(A43,'Abgeschlossene Verträge'!$B$6:$F$167,3,FALSE))</f>
        <v/>
      </c>
      <c r="C43" s="103" t="str">
        <f>IF(ISNA( VLOOKUP(A43,'Angaben EU-Oberschwelle (1)'!$A$5:$H$167,9,FALSE))," ", VLOOKUP(A43,'Angaben EU-Oberschwelle (1)'!$A$5:$H$167,9,FALSE))</f>
        <v xml:space="preserve"> </v>
      </c>
      <c r="D43" s="93"/>
      <c r="E43" s="93"/>
      <c r="F43" s="93"/>
      <c r="G43" s="106"/>
      <c r="H43" s="93"/>
      <c r="I43" s="94"/>
    </row>
    <row r="44" spans="1:9" x14ac:dyDescent="0.2">
      <c r="A44" s="154"/>
      <c r="B44" s="103" t="str">
        <f>IF(ISNA( VLOOKUP(A44,'Abgeschlossene Verträge'!$B$6:$F$167,3,FALSE)),"", VLOOKUP(A44,'Abgeschlossene Verträge'!$B$6:$F$167,3,FALSE))</f>
        <v/>
      </c>
      <c r="C44" s="103" t="str">
        <f>IF(ISNA( VLOOKUP(A44,'Angaben EU-Oberschwelle (1)'!$A$5:$H$167,9,FALSE))," ", VLOOKUP(A44,'Angaben EU-Oberschwelle (1)'!$A$5:$H$167,9,FALSE))</f>
        <v xml:space="preserve"> </v>
      </c>
      <c r="D44" s="93"/>
      <c r="E44" s="93"/>
      <c r="F44" s="93"/>
      <c r="G44" s="106"/>
      <c r="H44" s="93"/>
      <c r="I44" s="94"/>
    </row>
    <row r="45" spans="1:9" x14ac:dyDescent="0.2">
      <c r="A45" s="154"/>
      <c r="B45" s="103" t="str">
        <f>IF(ISNA( VLOOKUP(A45,'Abgeschlossene Verträge'!$B$6:$F$167,3,FALSE)),"", VLOOKUP(A45,'Abgeschlossene Verträge'!$B$6:$F$167,3,FALSE))</f>
        <v/>
      </c>
      <c r="C45" s="103" t="str">
        <f>IF(ISNA( VLOOKUP(A45,'Angaben EU-Oberschwelle (1)'!$A$5:$H$167,9,FALSE))," ", VLOOKUP(A45,'Angaben EU-Oberschwelle (1)'!$A$5:$H$167,9,FALSE))</f>
        <v xml:space="preserve"> </v>
      </c>
      <c r="D45" s="93"/>
      <c r="E45" s="93"/>
      <c r="F45" s="93"/>
      <c r="G45" s="106"/>
      <c r="H45" s="93"/>
      <c r="I45" s="94"/>
    </row>
    <row r="46" spans="1:9" x14ac:dyDescent="0.2">
      <c r="A46" s="154"/>
      <c r="B46" s="103" t="str">
        <f>IF(ISNA( VLOOKUP(A46,'Abgeschlossene Verträge'!$B$6:$F$167,3,FALSE)),"", VLOOKUP(A46,'Abgeschlossene Verträge'!$B$6:$F$167,3,FALSE))</f>
        <v/>
      </c>
      <c r="C46" s="103" t="str">
        <f>IF(ISNA( VLOOKUP(A46,'Angaben EU-Oberschwelle (1)'!$A$5:$H$167,9,FALSE))," ", VLOOKUP(A46,'Angaben EU-Oberschwelle (1)'!$A$5:$H$167,9,FALSE))</f>
        <v xml:space="preserve"> </v>
      </c>
      <c r="D46" s="93"/>
      <c r="E46" s="93"/>
      <c r="F46" s="93"/>
      <c r="G46" s="106"/>
      <c r="H46" s="93"/>
      <c r="I46" s="94"/>
    </row>
    <row r="47" spans="1:9" x14ac:dyDescent="0.2">
      <c r="A47" s="154"/>
      <c r="B47" s="103" t="str">
        <f>IF(ISNA( VLOOKUP(A47,'Abgeschlossene Verträge'!$B$6:$F$167,3,FALSE)),"", VLOOKUP(A47,'Abgeschlossene Verträge'!$B$6:$F$167,3,FALSE))</f>
        <v/>
      </c>
      <c r="C47" s="103" t="str">
        <f>IF(ISNA( VLOOKUP(A47,'Angaben EU-Oberschwelle (1)'!$A$5:$H$167,9,FALSE))," ", VLOOKUP(A47,'Angaben EU-Oberschwelle (1)'!$A$5:$H$167,9,FALSE))</f>
        <v xml:space="preserve"> </v>
      </c>
      <c r="D47" s="93"/>
      <c r="E47" s="93"/>
      <c r="F47" s="93"/>
      <c r="G47" s="106"/>
      <c r="H47" s="93"/>
      <c r="I47" s="94"/>
    </row>
    <row r="48" spans="1:9" x14ac:dyDescent="0.2">
      <c r="A48" s="154"/>
      <c r="B48" s="103" t="str">
        <f>IF(ISNA( VLOOKUP(A48,'Abgeschlossene Verträge'!$B$6:$F$167,3,FALSE)),"", VLOOKUP(A48,'Abgeschlossene Verträge'!$B$6:$F$167,3,FALSE))</f>
        <v/>
      </c>
      <c r="C48" s="103" t="str">
        <f>IF(ISNA( VLOOKUP(A48,'Angaben EU-Oberschwelle (1)'!$A$5:$H$167,9,FALSE))," ", VLOOKUP(A48,'Angaben EU-Oberschwelle (1)'!$A$5:$H$167,9,FALSE))</f>
        <v xml:space="preserve"> </v>
      </c>
      <c r="D48" s="93"/>
      <c r="E48" s="93"/>
      <c r="F48" s="93"/>
      <c r="G48" s="106"/>
      <c r="H48" s="93"/>
      <c r="I48" s="94"/>
    </row>
    <row r="49" spans="1:9" x14ac:dyDescent="0.2">
      <c r="A49" s="154"/>
      <c r="B49" s="103" t="str">
        <f>IF(ISNA( VLOOKUP(A49,'Abgeschlossene Verträge'!$B$6:$F$167,3,FALSE)),"", VLOOKUP(A49,'Abgeschlossene Verträge'!$B$6:$F$167,3,FALSE))</f>
        <v/>
      </c>
      <c r="C49" s="103" t="str">
        <f>IF(ISNA( VLOOKUP(A49,'Angaben EU-Oberschwelle (1)'!$A$5:$H$167,9,FALSE))," ", VLOOKUP(A49,'Angaben EU-Oberschwelle (1)'!$A$5:$H$167,9,FALSE))</f>
        <v xml:space="preserve"> </v>
      </c>
      <c r="D49" s="93"/>
      <c r="E49" s="93"/>
      <c r="F49" s="93"/>
      <c r="G49" s="106"/>
      <c r="H49" s="93"/>
      <c r="I49" s="94"/>
    </row>
    <row r="50" spans="1:9" x14ac:dyDescent="0.2">
      <c r="A50" s="154"/>
      <c r="B50" s="103" t="str">
        <f>IF(ISNA( VLOOKUP(A50,'Abgeschlossene Verträge'!$B$6:$F$167,3,FALSE)),"", VLOOKUP(A50,'Abgeschlossene Verträge'!$B$6:$F$167,3,FALSE))</f>
        <v/>
      </c>
      <c r="C50" s="103" t="str">
        <f>IF(ISNA( VLOOKUP(A50,'Angaben EU-Oberschwelle (1)'!$A$5:$H$167,9,FALSE))," ", VLOOKUP(A50,'Angaben EU-Oberschwelle (1)'!$A$5:$H$167,9,FALSE))</f>
        <v xml:space="preserve"> </v>
      </c>
      <c r="D50" s="93"/>
      <c r="E50" s="93"/>
      <c r="F50" s="93"/>
      <c r="G50" s="106"/>
      <c r="H50" s="93"/>
      <c r="I50" s="94"/>
    </row>
    <row r="51" spans="1:9" x14ac:dyDescent="0.2">
      <c r="A51" s="154"/>
      <c r="B51" s="103" t="str">
        <f>IF(ISNA( VLOOKUP(A51,'Abgeschlossene Verträge'!$B$6:$F$167,3,FALSE)),"", VLOOKUP(A51,'Abgeschlossene Verträge'!$B$6:$F$167,3,FALSE))</f>
        <v/>
      </c>
      <c r="C51" s="103" t="str">
        <f>IF(ISNA( VLOOKUP(A51,'Angaben EU-Oberschwelle (1)'!$A$5:$H$167,9,FALSE))," ", VLOOKUP(A51,'Angaben EU-Oberschwelle (1)'!$A$5:$H$167,9,FALSE))</f>
        <v xml:space="preserve"> </v>
      </c>
      <c r="D51" s="93"/>
      <c r="E51" s="93"/>
      <c r="F51" s="93"/>
      <c r="G51" s="106"/>
      <c r="H51" s="93"/>
      <c r="I51" s="94"/>
    </row>
    <row r="52" spans="1:9" x14ac:dyDescent="0.2">
      <c r="A52" s="154"/>
      <c r="B52" s="103" t="str">
        <f>IF(ISNA( VLOOKUP(A52,'Abgeschlossene Verträge'!$B$6:$F$167,3,FALSE)),"", VLOOKUP(A52,'Abgeschlossene Verträge'!$B$6:$F$167,3,FALSE))</f>
        <v/>
      </c>
      <c r="C52" s="103" t="str">
        <f>IF(ISNA( VLOOKUP(A52,'Angaben EU-Oberschwelle (1)'!$A$5:$H$167,9,FALSE))," ", VLOOKUP(A52,'Angaben EU-Oberschwelle (1)'!$A$5:$H$167,9,FALSE))</f>
        <v xml:space="preserve"> </v>
      </c>
      <c r="D52" s="93"/>
      <c r="E52" s="93"/>
      <c r="F52" s="93"/>
      <c r="G52" s="106"/>
      <c r="H52" s="93"/>
      <c r="I52" s="94"/>
    </row>
    <row r="53" spans="1:9" x14ac:dyDescent="0.2">
      <c r="A53" s="154"/>
      <c r="B53" s="103" t="str">
        <f>IF(ISNA( VLOOKUP(A53,'Abgeschlossene Verträge'!$B$6:$F$167,3,FALSE)),"", VLOOKUP(A53,'Abgeschlossene Verträge'!$B$6:$F$167,3,FALSE))</f>
        <v/>
      </c>
      <c r="C53" s="103" t="str">
        <f>IF(ISNA( VLOOKUP(A53,'Angaben EU-Oberschwelle (1)'!$A$5:$H$167,9,FALSE))," ", VLOOKUP(A53,'Angaben EU-Oberschwelle (1)'!$A$5:$H$167,9,FALSE))</f>
        <v xml:space="preserve"> </v>
      </c>
      <c r="D53" s="93"/>
      <c r="E53" s="93"/>
      <c r="F53" s="93"/>
      <c r="G53" s="106"/>
      <c r="H53" s="93"/>
      <c r="I53" s="94"/>
    </row>
    <row r="54" spans="1:9" x14ac:dyDescent="0.2">
      <c r="A54" s="154"/>
      <c r="B54" s="103" t="str">
        <f>IF(ISNA( VLOOKUP(A54,'Abgeschlossene Verträge'!$B$6:$F$167,3,FALSE)),"", VLOOKUP(A54,'Abgeschlossene Verträge'!$B$6:$F$167,3,FALSE))</f>
        <v/>
      </c>
      <c r="C54" s="103" t="str">
        <f>IF(ISNA( VLOOKUP(A54,'Angaben EU-Oberschwelle (1)'!$A$5:$H$167,9,FALSE))," ", VLOOKUP(A54,'Angaben EU-Oberschwelle (1)'!$A$5:$H$167,9,FALSE))</f>
        <v xml:space="preserve"> </v>
      </c>
      <c r="D54" s="93"/>
      <c r="E54" s="93"/>
      <c r="F54" s="93"/>
      <c r="G54" s="106"/>
      <c r="H54" s="93"/>
      <c r="I54" s="94"/>
    </row>
    <row r="55" spans="1:9" x14ac:dyDescent="0.2">
      <c r="A55" s="154"/>
      <c r="B55" s="103" t="str">
        <f>IF(ISNA( VLOOKUP(A55,'Abgeschlossene Verträge'!$B$6:$F$167,3,FALSE)),"", VLOOKUP(A55,'Abgeschlossene Verträge'!$B$6:$F$167,3,FALSE))</f>
        <v/>
      </c>
      <c r="C55" s="103" t="str">
        <f>IF(ISNA( VLOOKUP(A55,'Angaben EU-Oberschwelle (1)'!$A$5:$H$167,9,FALSE))," ", VLOOKUP(A55,'Angaben EU-Oberschwelle (1)'!$A$5:$H$167,9,FALSE))</f>
        <v xml:space="preserve"> </v>
      </c>
      <c r="D55" s="93"/>
      <c r="E55" s="93"/>
      <c r="F55" s="93"/>
      <c r="G55" s="106"/>
      <c r="H55" s="93"/>
      <c r="I55" s="94"/>
    </row>
    <row r="56" spans="1:9" x14ac:dyDescent="0.2">
      <c r="A56" s="154"/>
      <c r="B56" s="103" t="str">
        <f>IF(ISNA( VLOOKUP(A56,'Abgeschlossene Verträge'!$B$6:$F$167,3,FALSE)),"", VLOOKUP(A56,'Abgeschlossene Verträge'!$B$6:$F$167,3,FALSE))</f>
        <v/>
      </c>
      <c r="C56" s="103" t="str">
        <f>IF(ISNA( VLOOKUP(A56,'Angaben EU-Oberschwelle (1)'!$A$5:$H$167,9,FALSE))," ", VLOOKUP(A56,'Angaben EU-Oberschwelle (1)'!$A$5:$H$167,9,FALSE))</f>
        <v xml:space="preserve"> </v>
      </c>
      <c r="D56" s="93"/>
      <c r="E56" s="93"/>
      <c r="F56" s="93"/>
      <c r="G56" s="106"/>
      <c r="H56" s="93"/>
      <c r="I56" s="94"/>
    </row>
    <row r="57" spans="1:9" x14ac:dyDescent="0.2">
      <c r="A57" s="154"/>
      <c r="B57" s="103" t="str">
        <f>IF(ISNA( VLOOKUP(A57,'Abgeschlossene Verträge'!$B$6:$F$167,3,FALSE)),"", VLOOKUP(A57,'Abgeschlossene Verträge'!$B$6:$F$167,3,FALSE))</f>
        <v/>
      </c>
      <c r="C57" s="103" t="str">
        <f>IF(ISNA( VLOOKUP(A57,'Angaben EU-Oberschwelle (1)'!$A$5:$H$167,9,FALSE))," ", VLOOKUP(A57,'Angaben EU-Oberschwelle (1)'!$A$5:$H$167,9,FALSE))</f>
        <v xml:space="preserve"> </v>
      </c>
      <c r="D57" s="93"/>
      <c r="E57" s="93"/>
      <c r="F57" s="93"/>
      <c r="G57" s="106"/>
      <c r="H57" s="93"/>
      <c r="I57" s="94"/>
    </row>
    <row r="58" spans="1:9" x14ac:dyDescent="0.2">
      <c r="A58" s="154"/>
      <c r="B58" s="103" t="str">
        <f>IF(ISNA( VLOOKUP(A58,'Abgeschlossene Verträge'!$B$6:$F$167,3,FALSE)),"", VLOOKUP(A58,'Abgeschlossene Verträge'!$B$6:$F$167,3,FALSE))</f>
        <v/>
      </c>
      <c r="C58" s="103" t="str">
        <f>IF(ISNA( VLOOKUP(A58,'Angaben EU-Oberschwelle (1)'!$A$5:$H$167,9,FALSE))," ", VLOOKUP(A58,'Angaben EU-Oberschwelle (1)'!$A$5:$H$167,9,FALSE))</f>
        <v xml:space="preserve"> </v>
      </c>
      <c r="D58" s="93"/>
      <c r="E58" s="93"/>
      <c r="F58" s="93"/>
      <c r="G58" s="106"/>
      <c r="H58" s="93"/>
      <c r="I58" s="94"/>
    </row>
    <row r="59" spans="1:9" x14ac:dyDescent="0.2">
      <c r="A59" s="154"/>
      <c r="B59" s="103" t="str">
        <f>IF(ISNA( VLOOKUP(A59,'Abgeschlossene Verträge'!$B$6:$F$167,3,FALSE)),"", VLOOKUP(A59,'Abgeschlossene Verträge'!$B$6:$F$167,3,FALSE))</f>
        <v/>
      </c>
      <c r="C59" s="103" t="str">
        <f>IF(ISNA( VLOOKUP(A59,'Angaben EU-Oberschwelle (1)'!$A$5:$H$167,9,FALSE))," ", VLOOKUP(A59,'Angaben EU-Oberschwelle (1)'!$A$5:$H$167,9,FALSE))</f>
        <v xml:space="preserve"> </v>
      </c>
      <c r="D59" s="93"/>
      <c r="E59" s="93"/>
      <c r="F59" s="93"/>
      <c r="G59" s="106"/>
      <c r="H59" s="93"/>
      <c r="I59" s="94"/>
    </row>
    <row r="60" spans="1:9" x14ac:dyDescent="0.2">
      <c r="A60" s="154"/>
      <c r="B60" s="103" t="str">
        <f>IF(ISNA( VLOOKUP(A60,'Abgeschlossene Verträge'!$B$6:$F$167,3,FALSE)),"", VLOOKUP(A60,'Abgeschlossene Verträge'!$B$6:$F$167,3,FALSE))</f>
        <v/>
      </c>
      <c r="C60" s="103" t="str">
        <f>IF(ISNA( VLOOKUP(A60,'Angaben EU-Oberschwelle (1)'!$A$5:$H$167,9,FALSE))," ", VLOOKUP(A60,'Angaben EU-Oberschwelle (1)'!$A$5:$H$167,9,FALSE))</f>
        <v xml:space="preserve"> </v>
      </c>
      <c r="D60" s="93"/>
      <c r="E60" s="93"/>
      <c r="F60" s="93"/>
      <c r="G60" s="106"/>
      <c r="H60" s="93"/>
      <c r="I60" s="94"/>
    </row>
    <row r="61" spans="1:9" x14ac:dyDescent="0.2">
      <c r="A61" s="154"/>
      <c r="B61" s="103" t="str">
        <f>IF(ISNA( VLOOKUP(A61,'Abgeschlossene Verträge'!$B$6:$F$167,3,FALSE)),"", VLOOKUP(A61,'Abgeschlossene Verträge'!$B$6:$F$167,3,FALSE))</f>
        <v/>
      </c>
      <c r="C61" s="103" t="str">
        <f>IF(ISNA( VLOOKUP(A61,'Angaben EU-Oberschwelle (1)'!$A$5:$H$167,9,FALSE))," ", VLOOKUP(A61,'Angaben EU-Oberschwelle (1)'!$A$5:$H$167,9,FALSE))</f>
        <v xml:space="preserve"> </v>
      </c>
      <c r="D61" s="93"/>
      <c r="E61" s="93"/>
      <c r="F61" s="93"/>
      <c r="G61" s="106"/>
      <c r="H61" s="93"/>
      <c r="I61" s="94"/>
    </row>
    <row r="62" spans="1:9" x14ac:dyDescent="0.2">
      <c r="A62" s="154"/>
      <c r="B62" s="103" t="str">
        <f>IF(ISNA( VLOOKUP(A62,'Abgeschlossene Verträge'!$B$6:$F$167,3,FALSE)),"", VLOOKUP(A62,'Abgeschlossene Verträge'!$B$6:$F$167,3,FALSE))</f>
        <v/>
      </c>
      <c r="C62" s="103" t="str">
        <f>IF(ISNA( VLOOKUP(A62,'Angaben EU-Oberschwelle (1)'!$A$5:$H$167,9,FALSE))," ", VLOOKUP(A62,'Angaben EU-Oberschwelle (1)'!$A$5:$H$167,9,FALSE))</f>
        <v xml:space="preserve"> </v>
      </c>
      <c r="D62" s="93"/>
      <c r="E62" s="93"/>
      <c r="F62" s="93"/>
      <c r="G62" s="106"/>
      <c r="H62" s="93"/>
      <c r="I62" s="94"/>
    </row>
    <row r="63" spans="1:9" x14ac:dyDescent="0.2">
      <c r="A63" s="154"/>
      <c r="B63" s="103" t="str">
        <f>IF(ISNA( VLOOKUP(A63,'Abgeschlossene Verträge'!$B$6:$F$167,3,FALSE)),"", VLOOKUP(A63,'Abgeschlossene Verträge'!$B$6:$F$167,3,FALSE))</f>
        <v/>
      </c>
      <c r="C63" s="103" t="str">
        <f>IF(ISNA( VLOOKUP(A63,'Angaben EU-Oberschwelle (1)'!$A$5:$H$167,9,FALSE))," ", VLOOKUP(A63,'Angaben EU-Oberschwelle (1)'!$A$5:$H$167,9,FALSE))</f>
        <v xml:space="preserve"> </v>
      </c>
      <c r="D63" s="93"/>
      <c r="E63" s="93"/>
      <c r="F63" s="93"/>
      <c r="G63" s="106"/>
      <c r="H63" s="93"/>
      <c r="I63" s="94"/>
    </row>
    <row r="64" spans="1:9" x14ac:dyDescent="0.2">
      <c r="A64" s="154"/>
      <c r="B64" s="103" t="str">
        <f>IF(ISNA( VLOOKUP(A64,'Abgeschlossene Verträge'!$B$6:$F$167,3,FALSE)),"", VLOOKUP(A64,'Abgeschlossene Verträge'!$B$6:$F$167,3,FALSE))</f>
        <v/>
      </c>
      <c r="C64" s="103" t="str">
        <f>IF(ISNA( VLOOKUP(A64,'Angaben EU-Oberschwelle (1)'!$A$5:$H$167,9,FALSE))," ", VLOOKUP(A64,'Angaben EU-Oberschwelle (1)'!$A$5:$H$167,9,FALSE))</f>
        <v xml:space="preserve"> </v>
      </c>
      <c r="D64" s="93"/>
      <c r="E64" s="93"/>
      <c r="F64" s="93"/>
      <c r="G64" s="106"/>
      <c r="H64" s="93"/>
      <c r="I64" s="94"/>
    </row>
    <row r="65" spans="1:9" x14ac:dyDescent="0.2">
      <c r="A65" s="154"/>
      <c r="B65" s="103" t="str">
        <f>IF(ISNA( VLOOKUP(A65,'Abgeschlossene Verträge'!$B$6:$F$167,3,FALSE)),"", VLOOKUP(A65,'Abgeschlossene Verträge'!$B$6:$F$167,3,FALSE))</f>
        <v/>
      </c>
      <c r="C65" s="103" t="str">
        <f>IF(ISNA( VLOOKUP(A65,'Angaben EU-Oberschwelle (1)'!$A$5:$H$167,9,FALSE))," ", VLOOKUP(A65,'Angaben EU-Oberschwelle (1)'!$A$5:$H$167,9,FALSE))</f>
        <v xml:space="preserve"> </v>
      </c>
      <c r="D65" s="93"/>
      <c r="E65" s="93"/>
      <c r="F65" s="93"/>
      <c r="G65" s="106"/>
      <c r="H65" s="93"/>
      <c r="I65" s="94"/>
    </row>
  </sheetData>
  <sheetProtection algorithmName="SHA-512" hashValue="cXIL+r/EwTTTptQHabuI0U6n5NJiGGbdFOSobZvTyI7m0Z2Kqd5kOOwCHloF6jpQThqTdIvgXmkaKPktXpP9Pg==" saltValue="bqE5exRaYlOUb7Q2xSL4ww==" spinCount="100000" sheet="1" objects="1" scenarios="1" selectLockedCells="1"/>
  <mergeCells count="1">
    <mergeCell ref="A1:I1"/>
  </mergeCells>
  <dataValidations count="1">
    <dataValidation type="decimal" operator="greaterThanOrEqual" allowBlank="1" showInputMessage="1" showErrorMessage="1" errorTitle="Eingabefehler" error="Die Erfassung des Unterauftrages ist ab 50.000 EUR Auftragswert Netto erforderlich._x000a__x000a_(Eingabewert ist zu klein!) " prompt="Die Erfassung des Unterauftrages ist ab 50.000 EUR Auftragswert Netto erforderlich." sqref="I6:I65" xr:uid="{00000000-0002-0000-0500-000000000000}">
      <formula1>50000</formula1>
    </dataValidation>
  </dataValidations>
  <pageMargins left="0.98425196850393704" right="0.98425196850393704" top="0.78740157480314965" bottom="0.78740157480314965" header="0.31496062992125984" footer="0.31496062992125984"/>
  <pageSetup paperSize="8" scale="85" fitToHeight="0" orientation="landscape" cellComments="asDisplayed" r:id="rId1"/>
  <headerFooter>
    <oddFooter>&amp;L&amp;8 62770  09/25&amp;R&amp;8Seite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pageSetUpPr fitToPage="1"/>
  </sheetPr>
  <dimension ref="A1:S87"/>
  <sheetViews>
    <sheetView showGridLines="0" view="pageBreakPreview" zoomScale="110" zoomScaleNormal="110" zoomScaleSheetLayoutView="110" workbookViewId="0">
      <selection activeCell="D11" sqref="D11:J12"/>
    </sheetView>
  </sheetViews>
  <sheetFormatPr baseColWidth="10" defaultColWidth="11.42578125" defaultRowHeight="11.25" x14ac:dyDescent="0.2"/>
  <cols>
    <col min="1" max="1" width="0.7109375" style="4" customWidth="1"/>
    <col min="2" max="2" width="3.42578125" style="4" customWidth="1"/>
    <col min="3" max="3" width="0.7109375" style="4" customWidth="1"/>
    <col min="4" max="4" width="10.7109375" style="4" customWidth="1"/>
    <col min="5" max="5" width="0.7109375" style="4" customWidth="1"/>
    <col min="6" max="6" width="10.7109375" style="4" customWidth="1"/>
    <col min="7" max="7" width="0.7109375" style="4" customWidth="1"/>
    <col min="8" max="8" width="10.7109375" style="4" customWidth="1"/>
    <col min="9" max="9" width="0.7109375" style="4" customWidth="1"/>
    <col min="10" max="10" width="10.7109375" style="4" customWidth="1"/>
    <col min="11" max="11" width="4.5703125" style="4" customWidth="1"/>
    <col min="12" max="12" width="10.7109375" style="4" customWidth="1"/>
    <col min="13" max="13" width="0.7109375" style="4" customWidth="1"/>
    <col min="14" max="14" width="10.7109375" style="4" customWidth="1"/>
    <col min="15" max="15" width="0.7109375" style="4" customWidth="1"/>
    <col min="16" max="16" width="10.7109375" style="4" customWidth="1"/>
    <col min="17" max="17" width="0.7109375" style="4" customWidth="1"/>
    <col min="18" max="18" width="10.7109375" style="4" customWidth="1"/>
    <col min="19" max="19" width="1" style="4" customWidth="1"/>
    <col min="20" max="16384" width="11.42578125" style="4"/>
  </cols>
  <sheetData>
    <row r="1" spans="1:19" s="59" customFormat="1" ht="17.100000000000001" customHeight="1" x14ac:dyDescent="0.2">
      <c r="A1" s="58"/>
      <c r="B1" s="64" t="s">
        <v>47</v>
      </c>
      <c r="C1" s="58"/>
      <c r="D1" s="166" t="s">
        <v>3</v>
      </c>
      <c r="E1" s="166"/>
      <c r="F1" s="166"/>
      <c r="G1" s="166"/>
      <c r="H1" s="166"/>
      <c r="I1" s="166"/>
      <c r="J1" s="166"/>
      <c r="K1" s="166"/>
      <c r="L1" s="166"/>
      <c r="M1" s="166"/>
      <c r="N1" s="166"/>
      <c r="O1" s="166"/>
      <c r="P1" s="166"/>
      <c r="Q1" s="166"/>
      <c r="R1" s="166"/>
      <c r="S1" s="58"/>
    </row>
    <row r="2" spans="1:19" s="2" customFormat="1" ht="12.75" x14ac:dyDescent="0.2">
      <c r="A2" s="1"/>
      <c r="B2" s="49"/>
      <c r="C2" s="1"/>
      <c r="D2" s="49"/>
      <c r="E2" s="49"/>
      <c r="F2" s="49"/>
      <c r="G2" s="49"/>
      <c r="H2" s="49"/>
      <c r="I2" s="49"/>
      <c r="J2" s="49"/>
      <c r="K2" s="49"/>
      <c r="L2" s="49"/>
      <c r="M2" s="49"/>
      <c r="N2" s="49"/>
      <c r="O2" s="49"/>
      <c r="P2" s="49"/>
      <c r="Q2" s="49"/>
      <c r="R2" s="49"/>
      <c r="S2" s="1"/>
    </row>
    <row r="3" spans="1:19" s="2" customFormat="1" ht="13.15" customHeight="1" x14ac:dyDescent="0.2">
      <c r="A3" s="1"/>
      <c r="B3" s="49"/>
      <c r="C3" s="1"/>
      <c r="D3" s="164" t="s">
        <v>22</v>
      </c>
      <c r="E3" s="164"/>
      <c r="F3" s="164"/>
      <c r="G3" s="164"/>
      <c r="H3" s="164"/>
      <c r="I3" s="164"/>
      <c r="J3" s="164"/>
      <c r="K3" s="50"/>
      <c r="L3" s="218" t="s">
        <v>4</v>
      </c>
      <c r="M3" s="219"/>
      <c r="N3" s="219"/>
      <c r="O3" s="219"/>
      <c r="P3" s="219"/>
      <c r="Q3" s="219"/>
      <c r="R3" s="219"/>
      <c r="S3" s="1"/>
    </row>
    <row r="4" spans="1:19" s="2" customFormat="1" ht="13.15" customHeight="1" x14ac:dyDescent="0.2">
      <c r="A4" s="1"/>
      <c r="B4" s="49"/>
      <c r="C4" s="1"/>
      <c r="D4" s="164"/>
      <c r="E4" s="164"/>
      <c r="F4" s="164"/>
      <c r="G4" s="164"/>
      <c r="H4" s="164"/>
      <c r="I4" s="164"/>
      <c r="J4" s="164"/>
      <c r="K4" s="50"/>
      <c r="L4" s="218"/>
      <c r="M4" s="219"/>
      <c r="N4" s="219"/>
      <c r="O4" s="219"/>
      <c r="P4" s="219"/>
      <c r="Q4" s="219"/>
      <c r="R4" s="219"/>
      <c r="S4" s="1"/>
    </row>
    <row r="5" spans="1:19" s="2" customFormat="1" ht="13.15" customHeight="1" x14ac:dyDescent="0.2">
      <c r="A5" s="1"/>
      <c r="B5" s="49"/>
      <c r="C5" s="1"/>
      <c r="D5" s="164" t="s">
        <v>139</v>
      </c>
      <c r="E5" s="164"/>
      <c r="F5" s="164"/>
      <c r="G5" s="164"/>
      <c r="H5" s="164"/>
      <c r="I5" s="164"/>
      <c r="J5" s="164"/>
      <c r="K5" s="29"/>
      <c r="L5" s="220"/>
      <c r="M5" s="219"/>
      <c r="N5" s="219"/>
      <c r="O5" s="219"/>
      <c r="P5" s="219"/>
      <c r="Q5" s="219"/>
      <c r="R5" s="219"/>
      <c r="S5" s="1"/>
    </row>
    <row r="6" spans="1:19" s="2" customFormat="1" ht="8.1" customHeight="1" x14ac:dyDescent="0.2">
      <c r="A6" s="1"/>
      <c r="B6" s="49"/>
      <c r="C6" s="1"/>
      <c r="D6" s="164"/>
      <c r="E6" s="164"/>
      <c r="F6" s="164"/>
      <c r="G6" s="164"/>
      <c r="H6" s="164"/>
      <c r="I6" s="164"/>
      <c r="J6" s="164"/>
      <c r="K6" s="50"/>
      <c r="L6" s="219"/>
      <c r="M6" s="219"/>
      <c r="N6" s="219"/>
      <c r="O6" s="219"/>
      <c r="P6" s="219"/>
      <c r="Q6" s="219"/>
      <c r="R6" s="219"/>
      <c r="S6" s="1"/>
    </row>
    <row r="7" spans="1:19" ht="13.7" customHeight="1" x14ac:dyDescent="0.2">
      <c r="A7" s="3"/>
      <c r="B7" s="3"/>
      <c r="C7" s="3"/>
      <c r="D7" s="164"/>
      <c r="E7" s="164"/>
      <c r="F7" s="164"/>
      <c r="G7" s="164"/>
      <c r="H7" s="164"/>
      <c r="I7" s="164"/>
      <c r="J7" s="164"/>
      <c r="K7" s="50"/>
      <c r="L7" s="219"/>
      <c r="M7" s="219"/>
      <c r="N7" s="219"/>
      <c r="O7" s="219"/>
      <c r="P7" s="219"/>
      <c r="Q7" s="219"/>
      <c r="R7" s="219"/>
      <c r="S7" s="3"/>
    </row>
    <row r="8" spans="1:19" ht="105.4" customHeight="1" x14ac:dyDescent="0.2">
      <c r="A8" s="3"/>
      <c r="B8" s="3"/>
      <c r="C8" s="3"/>
      <c r="D8" s="164"/>
      <c r="E8" s="164"/>
      <c r="F8" s="164"/>
      <c r="G8" s="164"/>
      <c r="H8" s="164"/>
      <c r="I8" s="164"/>
      <c r="J8" s="164"/>
      <c r="K8" s="50"/>
      <c r="L8" s="219"/>
      <c r="M8" s="219"/>
      <c r="N8" s="219"/>
      <c r="O8" s="219"/>
      <c r="P8" s="219"/>
      <c r="Q8" s="219"/>
      <c r="R8" s="219"/>
      <c r="S8" s="3"/>
    </row>
    <row r="9" spans="1:19" ht="12.4" customHeight="1" x14ac:dyDescent="0.2">
      <c r="A9" s="3"/>
      <c r="B9" s="3"/>
      <c r="C9" s="3"/>
      <c r="D9" s="3" t="s">
        <v>1</v>
      </c>
      <c r="E9" s="3"/>
      <c r="F9" s="3"/>
      <c r="G9" s="3"/>
      <c r="H9" s="3"/>
      <c r="I9" s="3"/>
      <c r="J9" s="3"/>
      <c r="K9" s="3"/>
      <c r="L9" s="3"/>
      <c r="M9" s="3"/>
      <c r="N9" s="3"/>
      <c r="O9" s="3"/>
      <c r="P9" s="3"/>
      <c r="Q9" s="3"/>
      <c r="R9" s="3"/>
      <c r="S9" s="3"/>
    </row>
    <row r="10" spans="1:19" s="33" customFormat="1" ht="12.4" customHeight="1" x14ac:dyDescent="0.2">
      <c r="A10" s="34"/>
      <c r="B10" s="34"/>
      <c r="C10" s="34"/>
      <c r="D10" s="167" t="s">
        <v>5</v>
      </c>
      <c r="E10" s="168"/>
      <c r="F10" s="168"/>
      <c r="G10" s="168"/>
      <c r="H10" s="168"/>
      <c r="I10" s="168"/>
      <c r="J10" s="169"/>
      <c r="K10" s="31"/>
      <c r="L10" s="167" t="s">
        <v>6</v>
      </c>
      <c r="M10" s="168"/>
      <c r="N10" s="168"/>
      <c r="O10" s="168"/>
      <c r="P10" s="168"/>
      <c r="Q10" s="168"/>
      <c r="R10" s="169"/>
      <c r="S10" s="34"/>
    </row>
    <row r="11" spans="1:19" ht="10.15" customHeight="1" x14ac:dyDescent="0.2">
      <c r="A11" s="3"/>
      <c r="B11" s="3"/>
      <c r="C11" s="3"/>
      <c r="D11" s="171"/>
      <c r="E11" s="179"/>
      <c r="F11" s="179"/>
      <c r="G11" s="179"/>
      <c r="H11" s="179"/>
      <c r="I11" s="179"/>
      <c r="J11" s="180"/>
      <c r="K11" s="43"/>
      <c r="L11" s="171"/>
      <c r="M11" s="179"/>
      <c r="N11" s="179"/>
      <c r="O11" s="179"/>
      <c r="P11" s="179"/>
      <c r="Q11" s="179"/>
      <c r="R11" s="180"/>
      <c r="S11" s="3"/>
    </row>
    <row r="12" spans="1:19" ht="12.4" customHeight="1" x14ac:dyDescent="0.2">
      <c r="A12" s="3"/>
      <c r="B12" s="3"/>
      <c r="C12" s="3"/>
      <c r="D12" s="186"/>
      <c r="E12" s="187"/>
      <c r="F12" s="187"/>
      <c r="G12" s="187"/>
      <c r="H12" s="187"/>
      <c r="I12" s="187"/>
      <c r="J12" s="188"/>
      <c r="K12" s="43"/>
      <c r="L12" s="171"/>
      <c r="M12" s="179"/>
      <c r="N12" s="179"/>
      <c r="O12" s="179"/>
      <c r="P12" s="179"/>
      <c r="Q12" s="179"/>
      <c r="R12" s="180"/>
      <c r="S12" s="3"/>
    </row>
    <row r="13" spans="1:19" s="5" customFormat="1" ht="12.4" customHeight="1" x14ac:dyDescent="0.15">
      <c r="A13" s="8"/>
      <c r="B13" s="8"/>
      <c r="C13" s="8"/>
      <c r="D13" s="51"/>
      <c r="E13" s="11"/>
      <c r="F13" s="11"/>
      <c r="G13" s="11"/>
      <c r="H13" s="11"/>
      <c r="I13" s="11"/>
      <c r="J13" s="11"/>
      <c r="K13" s="11"/>
      <c r="L13" s="206"/>
      <c r="M13" s="207"/>
      <c r="N13" s="207"/>
      <c r="O13" s="207"/>
      <c r="P13" s="207"/>
      <c r="Q13" s="207"/>
      <c r="R13" s="208"/>
      <c r="S13" s="8"/>
    </row>
    <row r="14" spans="1:19" s="33" customFormat="1" ht="12.4" customHeight="1" x14ac:dyDescent="0.2">
      <c r="A14" s="34"/>
      <c r="B14" s="34"/>
      <c r="C14" s="34"/>
      <c r="D14" s="167" t="s">
        <v>7</v>
      </c>
      <c r="E14" s="168"/>
      <c r="F14" s="168"/>
      <c r="G14" s="168"/>
      <c r="H14" s="168"/>
      <c r="I14" s="168"/>
      <c r="J14" s="169"/>
      <c r="K14" s="31"/>
      <c r="L14" s="206"/>
      <c r="M14" s="207"/>
      <c r="N14" s="207"/>
      <c r="O14" s="207"/>
      <c r="P14" s="207"/>
      <c r="Q14" s="207"/>
      <c r="R14" s="208"/>
      <c r="S14" s="34"/>
    </row>
    <row r="15" spans="1:19" ht="10.15" customHeight="1" x14ac:dyDescent="0.2">
      <c r="A15" s="3"/>
      <c r="B15" s="3"/>
      <c r="C15" s="3"/>
      <c r="D15" s="212"/>
      <c r="E15" s="213"/>
      <c r="F15" s="213"/>
      <c r="G15" s="213"/>
      <c r="H15" s="213"/>
      <c r="I15" s="213"/>
      <c r="J15" s="214"/>
      <c r="K15" s="52"/>
      <c r="L15" s="206"/>
      <c r="M15" s="207"/>
      <c r="N15" s="207"/>
      <c r="O15" s="207"/>
      <c r="P15" s="207"/>
      <c r="Q15" s="207"/>
      <c r="R15" s="208"/>
      <c r="S15" s="3"/>
    </row>
    <row r="16" spans="1:19" ht="12.4" customHeight="1" x14ac:dyDescent="0.2">
      <c r="A16" s="3"/>
      <c r="B16" s="3"/>
      <c r="C16" s="3"/>
      <c r="D16" s="215"/>
      <c r="E16" s="216"/>
      <c r="F16" s="216"/>
      <c r="G16" s="216"/>
      <c r="H16" s="216"/>
      <c r="I16" s="216"/>
      <c r="J16" s="217"/>
      <c r="K16" s="52"/>
      <c r="L16" s="209"/>
      <c r="M16" s="210"/>
      <c r="N16" s="210"/>
      <c r="O16" s="210"/>
      <c r="P16" s="210"/>
      <c r="Q16" s="210"/>
      <c r="R16" s="211"/>
      <c r="S16" s="3"/>
    </row>
    <row r="17" spans="1:19" ht="10.15" customHeight="1" x14ac:dyDescent="0.2">
      <c r="A17" s="3"/>
      <c r="B17" s="3"/>
      <c r="C17" s="3"/>
      <c r="D17" s="6"/>
      <c r="E17" s="6"/>
      <c r="F17" s="6"/>
      <c r="G17" s="6"/>
      <c r="H17" s="6"/>
      <c r="I17" s="6"/>
      <c r="J17" s="6"/>
      <c r="K17" s="6"/>
      <c r="L17" s="6"/>
      <c r="M17" s="6"/>
      <c r="N17" s="6"/>
      <c r="O17" s="6"/>
      <c r="P17" s="6"/>
      <c r="Q17" s="6"/>
      <c r="R17" s="6"/>
      <c r="S17" s="3"/>
    </row>
    <row r="18" spans="1:19" ht="4.7" customHeight="1" x14ac:dyDescent="0.2">
      <c r="A18" s="3"/>
      <c r="B18" s="3"/>
      <c r="C18" s="3"/>
      <c r="D18" s="6"/>
      <c r="E18" s="6"/>
      <c r="F18" s="6"/>
      <c r="G18" s="6"/>
      <c r="H18" s="6"/>
      <c r="I18" s="6"/>
      <c r="J18" s="6"/>
      <c r="K18" s="6"/>
      <c r="L18" s="6"/>
      <c r="M18" s="6"/>
      <c r="N18" s="6"/>
      <c r="O18" s="6"/>
      <c r="P18" s="6"/>
      <c r="Q18" s="6"/>
      <c r="R18" s="6"/>
      <c r="S18" s="3"/>
    </row>
    <row r="19" spans="1:19" s="5" customFormat="1" ht="10.15" customHeight="1" x14ac:dyDescent="0.15">
      <c r="A19" s="8"/>
      <c r="B19" s="8"/>
      <c r="C19" s="8"/>
      <c r="D19" s="39"/>
      <c r="E19" s="7"/>
      <c r="F19" s="7"/>
      <c r="G19" s="7"/>
      <c r="H19" s="7"/>
      <c r="I19" s="7"/>
      <c r="J19" s="7"/>
      <c r="K19" s="7"/>
      <c r="L19" s="7"/>
      <c r="M19" s="7"/>
      <c r="N19" s="7"/>
      <c r="O19" s="7"/>
      <c r="P19" s="7"/>
      <c r="Q19" s="7"/>
      <c r="R19" s="7"/>
      <c r="S19" s="8"/>
    </row>
    <row r="20" spans="1:19" ht="10.15" customHeight="1" x14ac:dyDescent="0.2">
      <c r="A20" s="3"/>
      <c r="B20" s="53"/>
      <c r="C20" s="3"/>
      <c r="D20" s="7"/>
      <c r="E20" s="7"/>
      <c r="F20" s="7"/>
      <c r="G20" s="7"/>
      <c r="H20" s="7"/>
      <c r="I20" s="7"/>
      <c r="J20" s="7"/>
      <c r="K20" s="7"/>
      <c r="L20" s="7"/>
      <c r="M20" s="7"/>
      <c r="N20" s="7"/>
      <c r="O20" s="7"/>
      <c r="P20" s="7"/>
      <c r="Q20" s="7"/>
      <c r="R20" s="7"/>
      <c r="S20" s="3"/>
    </row>
    <row r="21" spans="1:19" ht="10.15" customHeight="1" x14ac:dyDescent="0.2">
      <c r="A21" s="3"/>
      <c r="B21" s="53"/>
      <c r="C21" s="3"/>
      <c r="D21" s="7"/>
      <c r="E21" s="7"/>
      <c r="F21" s="7"/>
      <c r="G21" s="7"/>
      <c r="H21" s="7"/>
      <c r="I21" s="7"/>
      <c r="J21" s="7"/>
      <c r="K21" s="7"/>
      <c r="L21" s="7"/>
      <c r="M21" s="7"/>
      <c r="N21" s="7"/>
      <c r="O21" s="7"/>
      <c r="P21" s="7"/>
      <c r="Q21" s="7"/>
      <c r="R21" s="7"/>
      <c r="S21" s="3"/>
    </row>
    <row r="22" spans="1:19" ht="10.15" customHeight="1" x14ac:dyDescent="0.2">
      <c r="A22" s="3"/>
      <c r="B22" s="53"/>
      <c r="C22" s="3"/>
      <c r="D22" s="7"/>
      <c r="E22" s="7"/>
      <c r="F22" s="7"/>
      <c r="G22" s="7"/>
      <c r="H22" s="7"/>
      <c r="I22" s="7"/>
      <c r="J22" s="7"/>
      <c r="K22" s="7"/>
      <c r="L22" s="7"/>
      <c r="M22" s="7"/>
      <c r="N22" s="7"/>
      <c r="O22" s="7"/>
      <c r="P22" s="7"/>
      <c r="Q22" s="7"/>
      <c r="R22" s="7"/>
      <c r="S22" s="3"/>
    </row>
    <row r="23" spans="1:19" ht="10.15" customHeight="1" x14ac:dyDescent="0.2">
      <c r="A23" s="3"/>
      <c r="B23" s="53"/>
      <c r="C23" s="3"/>
      <c r="D23" s="7"/>
      <c r="E23" s="7"/>
      <c r="F23" s="7"/>
      <c r="G23" s="7"/>
      <c r="H23" s="7"/>
      <c r="I23" s="7"/>
      <c r="J23" s="7"/>
      <c r="K23" s="7"/>
      <c r="L23" s="7"/>
      <c r="M23" s="7"/>
      <c r="N23" s="7"/>
      <c r="O23" s="7"/>
      <c r="P23" s="7"/>
      <c r="Q23" s="7"/>
      <c r="R23" s="7"/>
      <c r="S23" s="3"/>
    </row>
    <row r="24" spans="1:19" ht="10.15" customHeight="1" x14ac:dyDescent="0.2">
      <c r="A24" s="3"/>
      <c r="B24" s="53"/>
      <c r="C24" s="3"/>
      <c r="D24" s="7"/>
      <c r="E24" s="7"/>
      <c r="F24" s="7"/>
      <c r="G24" s="7"/>
      <c r="H24" s="7"/>
      <c r="I24" s="7"/>
      <c r="J24" s="7"/>
      <c r="K24" s="7"/>
      <c r="L24" s="7"/>
      <c r="M24" s="7"/>
      <c r="N24" s="7"/>
      <c r="O24" s="7"/>
      <c r="P24" s="7"/>
      <c r="Q24" s="7"/>
      <c r="R24" s="7"/>
      <c r="S24" s="3"/>
    </row>
    <row r="25" spans="1:19" ht="10.15" customHeight="1" x14ac:dyDescent="0.2">
      <c r="A25" s="3"/>
      <c r="B25" s="53"/>
      <c r="C25" s="3"/>
      <c r="D25" s="7"/>
      <c r="E25" s="7"/>
      <c r="F25" s="7"/>
      <c r="G25" s="7"/>
      <c r="H25" s="7"/>
      <c r="I25" s="7"/>
      <c r="J25" s="7"/>
      <c r="K25" s="7"/>
      <c r="L25" s="7"/>
      <c r="M25" s="7"/>
      <c r="N25" s="7"/>
      <c r="O25" s="7"/>
      <c r="P25" s="7"/>
      <c r="Q25" s="7"/>
      <c r="R25" s="7"/>
      <c r="S25" s="3"/>
    </row>
    <row r="26" spans="1:19" ht="10.15" customHeight="1" x14ac:dyDescent="0.2">
      <c r="A26" s="3"/>
      <c r="B26" s="53"/>
      <c r="C26" s="3"/>
      <c r="D26" s="7"/>
      <c r="E26" s="7"/>
      <c r="F26" s="7"/>
      <c r="G26" s="7"/>
      <c r="H26" s="7"/>
      <c r="I26" s="7"/>
      <c r="J26" s="7"/>
      <c r="K26" s="7"/>
      <c r="L26" s="7"/>
      <c r="M26" s="7"/>
      <c r="N26" s="7"/>
      <c r="O26" s="7"/>
      <c r="P26" s="7"/>
      <c r="Q26" s="7"/>
      <c r="R26" s="7"/>
      <c r="S26" s="3"/>
    </row>
    <row r="27" spans="1:19" ht="10.15" customHeight="1" x14ac:dyDescent="0.2">
      <c r="A27" s="3"/>
      <c r="B27" s="53"/>
      <c r="C27" s="3"/>
      <c r="D27" s="7"/>
      <c r="E27" s="7"/>
      <c r="F27" s="7"/>
      <c r="G27" s="7"/>
      <c r="H27" s="7"/>
      <c r="I27" s="7"/>
      <c r="J27" s="7"/>
      <c r="K27" s="7"/>
      <c r="L27" s="7"/>
      <c r="M27" s="7"/>
      <c r="N27" s="7"/>
      <c r="O27" s="7"/>
      <c r="P27" s="7"/>
      <c r="Q27" s="7"/>
      <c r="R27" s="7"/>
      <c r="S27" s="3"/>
    </row>
    <row r="28" spans="1:19" ht="10.15" customHeight="1" x14ac:dyDescent="0.2">
      <c r="A28" s="3"/>
      <c r="B28" s="53"/>
      <c r="C28" s="3"/>
      <c r="D28" s="7"/>
      <c r="E28" s="7"/>
      <c r="F28" s="7"/>
      <c r="G28" s="7"/>
      <c r="H28" s="7"/>
      <c r="I28" s="7"/>
      <c r="J28" s="7"/>
      <c r="K28" s="7"/>
      <c r="L28" s="7"/>
      <c r="M28" s="7"/>
      <c r="N28" s="7"/>
      <c r="O28" s="7"/>
      <c r="P28" s="7"/>
      <c r="Q28" s="7"/>
      <c r="R28" s="7"/>
      <c r="S28" s="3"/>
    </row>
    <row r="29" spans="1:19" ht="10.15" customHeight="1" x14ac:dyDescent="0.2">
      <c r="A29" s="3"/>
      <c r="B29" s="53"/>
      <c r="C29" s="3"/>
      <c r="D29" s="7"/>
      <c r="E29" s="7"/>
      <c r="F29" s="7"/>
      <c r="G29" s="7"/>
      <c r="H29" s="7"/>
      <c r="I29" s="7"/>
      <c r="J29" s="7"/>
      <c r="K29" s="7"/>
      <c r="L29" s="7"/>
      <c r="M29" s="7"/>
      <c r="N29" s="7"/>
      <c r="O29" s="7"/>
      <c r="P29" s="7"/>
      <c r="Q29" s="7"/>
      <c r="R29" s="7"/>
      <c r="S29" s="3"/>
    </row>
    <row r="30" spans="1:19" ht="10.15" customHeight="1" x14ac:dyDescent="0.2">
      <c r="A30" s="3"/>
      <c r="B30" s="53"/>
      <c r="C30" s="3"/>
      <c r="D30" s="7"/>
      <c r="E30" s="7"/>
      <c r="F30" s="7"/>
      <c r="G30" s="7"/>
      <c r="H30" s="7"/>
      <c r="I30" s="7"/>
      <c r="J30" s="7"/>
      <c r="K30" s="7"/>
      <c r="L30" s="7"/>
      <c r="M30" s="7"/>
      <c r="N30" s="7"/>
      <c r="O30" s="7"/>
      <c r="P30" s="7"/>
      <c r="Q30" s="7"/>
      <c r="R30" s="7"/>
      <c r="S30" s="3"/>
    </row>
    <row r="31" spans="1:19" ht="10.15" customHeight="1" x14ac:dyDescent="0.2">
      <c r="A31" s="3"/>
      <c r="B31" s="53"/>
      <c r="C31" s="3"/>
      <c r="D31" s="7"/>
      <c r="E31" s="7"/>
      <c r="F31" s="7"/>
      <c r="G31" s="7"/>
      <c r="H31" s="7"/>
      <c r="I31" s="7"/>
      <c r="J31" s="7"/>
      <c r="K31" s="7"/>
      <c r="L31" s="7"/>
      <c r="M31" s="7"/>
      <c r="N31" s="7"/>
      <c r="O31" s="7"/>
      <c r="P31" s="7"/>
      <c r="Q31" s="7"/>
      <c r="R31" s="7"/>
      <c r="S31" s="3"/>
    </row>
    <row r="32" spans="1:19" ht="10.15" customHeight="1" x14ac:dyDescent="0.2">
      <c r="A32" s="3"/>
      <c r="B32" s="53"/>
      <c r="C32" s="3"/>
      <c r="D32" s="7"/>
      <c r="E32" s="7"/>
      <c r="F32" s="7"/>
      <c r="G32" s="7"/>
      <c r="H32" s="7"/>
      <c r="I32" s="7"/>
      <c r="J32" s="7"/>
      <c r="K32" s="7"/>
      <c r="L32" s="7"/>
      <c r="M32" s="7"/>
      <c r="N32" s="7"/>
      <c r="O32" s="7"/>
      <c r="P32" s="7"/>
      <c r="Q32" s="7"/>
      <c r="R32" s="7"/>
      <c r="S32" s="3"/>
    </row>
    <row r="33" spans="1:19" ht="10.15" customHeight="1" x14ac:dyDescent="0.2">
      <c r="A33" s="3"/>
      <c r="B33" s="53"/>
      <c r="C33" s="3"/>
      <c r="D33" s="7"/>
      <c r="E33" s="7"/>
      <c r="F33" s="7"/>
      <c r="G33" s="7"/>
      <c r="H33" s="7"/>
      <c r="I33" s="7"/>
      <c r="J33" s="7"/>
      <c r="K33" s="7"/>
      <c r="L33" s="7"/>
      <c r="M33" s="7"/>
      <c r="N33" s="7"/>
      <c r="O33" s="7"/>
      <c r="P33" s="7"/>
      <c r="Q33" s="7"/>
      <c r="R33" s="7"/>
      <c r="S33" s="3"/>
    </row>
    <row r="34" spans="1:19" ht="10.15" customHeight="1" x14ac:dyDescent="0.2">
      <c r="A34" s="3"/>
      <c r="B34" s="53"/>
      <c r="C34" s="3"/>
      <c r="D34" s="7"/>
      <c r="E34" s="7"/>
      <c r="F34" s="7"/>
      <c r="G34" s="7"/>
      <c r="H34" s="7"/>
      <c r="I34" s="7"/>
      <c r="J34" s="7"/>
      <c r="K34" s="7"/>
      <c r="L34" s="7"/>
      <c r="M34" s="7"/>
      <c r="N34" s="7"/>
      <c r="O34" s="7"/>
      <c r="P34" s="7"/>
      <c r="Q34" s="7"/>
      <c r="R34" s="7"/>
      <c r="S34" s="3"/>
    </row>
    <row r="35" spans="1:19" ht="10.15" customHeight="1" x14ac:dyDescent="0.2">
      <c r="A35" s="3"/>
      <c r="B35" s="53"/>
      <c r="C35" s="3"/>
      <c r="D35" s="7"/>
      <c r="E35" s="7"/>
      <c r="F35" s="7"/>
      <c r="G35" s="7"/>
      <c r="H35" s="7"/>
      <c r="I35" s="7"/>
      <c r="J35" s="7"/>
      <c r="K35" s="7"/>
      <c r="L35" s="7"/>
      <c r="M35" s="7"/>
      <c r="N35" s="7"/>
      <c r="O35" s="7"/>
      <c r="P35" s="7"/>
      <c r="Q35" s="7"/>
      <c r="R35" s="7"/>
      <c r="S35" s="3"/>
    </row>
    <row r="36" spans="1:19" ht="10.15" customHeight="1" x14ac:dyDescent="0.2">
      <c r="A36" s="3"/>
      <c r="B36" s="53"/>
      <c r="C36" s="3"/>
      <c r="D36" s="7"/>
      <c r="E36" s="7"/>
      <c r="F36" s="7"/>
      <c r="G36" s="7"/>
      <c r="H36" s="7"/>
      <c r="I36" s="7"/>
      <c r="J36" s="7"/>
      <c r="K36" s="7"/>
      <c r="L36" s="7"/>
      <c r="M36" s="7"/>
      <c r="N36" s="7"/>
      <c r="O36" s="7"/>
      <c r="P36" s="7"/>
      <c r="Q36" s="7"/>
      <c r="R36" s="7"/>
      <c r="S36" s="3"/>
    </row>
    <row r="37" spans="1:19" ht="10.15" customHeight="1" x14ac:dyDescent="0.2">
      <c r="A37" s="3"/>
      <c r="B37" s="53"/>
      <c r="C37" s="3"/>
      <c r="D37" s="7"/>
      <c r="E37" s="7"/>
      <c r="F37" s="7"/>
      <c r="G37" s="7"/>
      <c r="H37" s="7"/>
      <c r="I37" s="7"/>
      <c r="J37" s="7"/>
      <c r="K37" s="7"/>
      <c r="L37" s="7"/>
      <c r="M37" s="7"/>
      <c r="N37" s="7"/>
      <c r="O37" s="7"/>
      <c r="P37" s="7"/>
      <c r="Q37" s="7"/>
      <c r="R37" s="7"/>
      <c r="S37" s="3"/>
    </row>
    <row r="38" spans="1:19" ht="10.15" customHeight="1" x14ac:dyDescent="0.2">
      <c r="A38" s="3"/>
      <c r="B38" s="53"/>
      <c r="C38" s="3"/>
      <c r="D38" s="7"/>
      <c r="E38" s="7"/>
      <c r="F38" s="7"/>
      <c r="G38" s="7"/>
      <c r="H38" s="7"/>
      <c r="I38" s="7"/>
      <c r="J38" s="7"/>
      <c r="K38" s="7"/>
      <c r="L38" s="7"/>
      <c r="M38" s="7"/>
      <c r="N38" s="7"/>
      <c r="O38" s="7"/>
      <c r="P38" s="7"/>
      <c r="Q38" s="7"/>
      <c r="R38" s="7"/>
      <c r="S38" s="3"/>
    </row>
    <row r="39" spans="1:19" ht="10.15" customHeight="1" x14ac:dyDescent="0.2">
      <c r="A39" s="3"/>
      <c r="B39" s="53"/>
      <c r="C39" s="3"/>
      <c r="D39" s="7"/>
      <c r="E39" s="7"/>
      <c r="F39" s="7"/>
      <c r="G39" s="7"/>
      <c r="H39" s="7"/>
      <c r="I39" s="7"/>
      <c r="J39" s="7"/>
      <c r="K39" s="7"/>
      <c r="L39" s="7"/>
      <c r="M39" s="7"/>
      <c r="N39" s="7"/>
      <c r="O39" s="7"/>
      <c r="P39" s="7"/>
      <c r="Q39" s="7"/>
      <c r="R39" s="7"/>
      <c r="S39" s="3"/>
    </row>
    <row r="40" spans="1:19" ht="10.15" customHeight="1" x14ac:dyDescent="0.2">
      <c r="A40" s="3"/>
      <c r="B40" s="53"/>
      <c r="C40" s="3"/>
      <c r="D40" s="7"/>
      <c r="E40" s="7"/>
      <c r="F40" s="7"/>
      <c r="G40" s="7"/>
      <c r="H40" s="7"/>
      <c r="I40" s="7"/>
      <c r="J40" s="7"/>
      <c r="K40" s="7"/>
      <c r="L40" s="7"/>
      <c r="M40" s="7"/>
      <c r="N40" s="7"/>
      <c r="O40" s="7"/>
      <c r="P40" s="7"/>
      <c r="Q40" s="7"/>
      <c r="R40" s="7"/>
      <c r="S40" s="3"/>
    </row>
    <row r="41" spans="1:19" ht="10.15" customHeight="1" x14ac:dyDescent="0.2">
      <c r="A41" s="3"/>
      <c r="B41" s="53"/>
      <c r="C41" s="3"/>
      <c r="D41" s="7"/>
      <c r="E41" s="7"/>
      <c r="F41" s="7"/>
      <c r="G41" s="7"/>
      <c r="H41" s="7"/>
      <c r="I41" s="7"/>
      <c r="J41" s="7"/>
      <c r="K41" s="7"/>
      <c r="L41" s="7"/>
      <c r="M41" s="7"/>
      <c r="N41" s="7"/>
      <c r="O41" s="7"/>
      <c r="P41" s="7"/>
      <c r="Q41" s="7"/>
      <c r="R41" s="7"/>
      <c r="S41" s="3"/>
    </row>
    <row r="42" spans="1:19" ht="10.15" customHeight="1" x14ac:dyDescent="0.2">
      <c r="A42" s="3"/>
      <c r="B42" s="53"/>
      <c r="C42" s="3"/>
      <c r="D42" s="7"/>
      <c r="E42" s="7"/>
      <c r="F42" s="7"/>
      <c r="G42" s="7"/>
      <c r="H42" s="7"/>
      <c r="I42" s="7"/>
      <c r="J42" s="7"/>
      <c r="K42" s="7"/>
      <c r="L42" s="7"/>
      <c r="M42" s="7"/>
      <c r="N42" s="7"/>
      <c r="O42" s="7"/>
      <c r="P42" s="7"/>
      <c r="Q42" s="7"/>
      <c r="R42" s="7"/>
      <c r="S42" s="3"/>
    </row>
    <row r="43" spans="1:19" ht="10.15" customHeight="1" x14ac:dyDescent="0.2">
      <c r="A43" s="3"/>
      <c r="B43" s="53"/>
      <c r="C43" s="3"/>
      <c r="D43" s="7"/>
      <c r="E43" s="7"/>
      <c r="F43" s="7"/>
      <c r="G43" s="7"/>
      <c r="H43" s="7"/>
      <c r="I43" s="7"/>
      <c r="J43" s="7"/>
      <c r="K43" s="7"/>
      <c r="L43" s="7"/>
      <c r="M43" s="7"/>
      <c r="N43" s="7"/>
      <c r="O43" s="7"/>
      <c r="P43" s="7"/>
      <c r="Q43" s="7"/>
      <c r="R43" s="7"/>
      <c r="S43" s="3"/>
    </row>
    <row r="44" spans="1:19" ht="10.15" customHeight="1" x14ac:dyDescent="0.2">
      <c r="A44" s="3"/>
      <c r="B44" s="53"/>
      <c r="C44" s="3"/>
      <c r="D44" s="7"/>
      <c r="E44" s="7"/>
      <c r="F44" s="7"/>
      <c r="G44" s="7"/>
      <c r="H44" s="7"/>
      <c r="I44" s="7"/>
      <c r="J44" s="7"/>
      <c r="K44" s="7"/>
      <c r="L44" s="7"/>
      <c r="M44" s="7"/>
      <c r="N44" s="7"/>
      <c r="O44" s="7"/>
      <c r="P44" s="7"/>
      <c r="Q44" s="7"/>
      <c r="R44" s="7"/>
      <c r="S44" s="3"/>
    </row>
    <row r="45" spans="1:19" ht="10.15" customHeight="1" x14ac:dyDescent="0.2">
      <c r="A45" s="3"/>
      <c r="B45" s="53"/>
      <c r="C45" s="3"/>
      <c r="D45" s="7"/>
      <c r="E45" s="7"/>
      <c r="F45" s="7"/>
      <c r="G45" s="7"/>
      <c r="H45" s="7"/>
      <c r="I45" s="7"/>
      <c r="J45" s="7"/>
      <c r="K45" s="7"/>
      <c r="L45" s="7"/>
      <c r="M45" s="7"/>
      <c r="N45" s="7"/>
      <c r="O45" s="7"/>
      <c r="P45" s="7"/>
      <c r="Q45" s="7"/>
      <c r="R45" s="7"/>
      <c r="S45" s="3"/>
    </row>
    <row r="46" spans="1:19" ht="10.15" customHeight="1" x14ac:dyDescent="0.2">
      <c r="A46" s="3"/>
      <c r="B46" s="53"/>
      <c r="C46" s="3"/>
      <c r="D46" s="7"/>
      <c r="E46" s="7"/>
      <c r="F46" s="7"/>
      <c r="G46" s="7"/>
      <c r="H46" s="7"/>
      <c r="I46" s="7"/>
      <c r="J46" s="7"/>
      <c r="K46" s="7"/>
      <c r="L46" s="7"/>
      <c r="M46" s="7"/>
      <c r="N46" s="7"/>
      <c r="O46" s="7"/>
      <c r="P46" s="7"/>
      <c r="Q46" s="7"/>
      <c r="R46" s="7"/>
      <c r="S46" s="3"/>
    </row>
    <row r="47" spans="1:19" ht="10.15" customHeight="1" x14ac:dyDescent="0.2">
      <c r="A47" s="3"/>
      <c r="B47" s="53"/>
      <c r="C47" s="3"/>
      <c r="D47" s="7"/>
      <c r="E47" s="7"/>
      <c r="F47" s="7"/>
      <c r="G47" s="7"/>
      <c r="H47" s="7"/>
      <c r="I47" s="7"/>
      <c r="J47" s="7"/>
      <c r="K47" s="7"/>
      <c r="L47" s="7"/>
      <c r="M47" s="7"/>
      <c r="N47" s="7"/>
      <c r="O47" s="7"/>
      <c r="P47" s="7"/>
      <c r="Q47" s="7"/>
      <c r="R47" s="7"/>
      <c r="S47" s="3"/>
    </row>
    <row r="48" spans="1:19" ht="10.15" customHeight="1" x14ac:dyDescent="0.2">
      <c r="A48" s="3"/>
      <c r="B48" s="53"/>
      <c r="C48" s="3"/>
      <c r="D48" s="7"/>
      <c r="E48" s="7"/>
      <c r="F48" s="7"/>
      <c r="G48" s="7"/>
      <c r="H48" s="7"/>
      <c r="I48" s="7"/>
      <c r="J48" s="7"/>
      <c r="K48" s="7"/>
      <c r="L48" s="7"/>
      <c r="M48" s="7"/>
      <c r="N48" s="7"/>
      <c r="O48" s="7"/>
      <c r="P48" s="7"/>
      <c r="Q48" s="7"/>
      <c r="R48" s="7"/>
      <c r="S48" s="3"/>
    </row>
    <row r="49" spans="1:19" ht="10.15" customHeight="1" x14ac:dyDescent="0.2">
      <c r="A49" s="3"/>
      <c r="B49" s="53"/>
      <c r="C49" s="3"/>
      <c r="D49" s="7"/>
      <c r="E49" s="7"/>
      <c r="F49" s="7"/>
      <c r="G49" s="7"/>
      <c r="H49" s="7"/>
      <c r="I49" s="7"/>
      <c r="J49" s="7"/>
      <c r="K49" s="7"/>
      <c r="L49" s="7"/>
      <c r="M49" s="7"/>
      <c r="N49" s="7"/>
      <c r="O49" s="7"/>
      <c r="P49" s="7"/>
      <c r="Q49" s="7"/>
      <c r="R49" s="7"/>
      <c r="S49" s="3"/>
    </row>
    <row r="50" spans="1:19" ht="10.15" customHeight="1" x14ac:dyDescent="0.2">
      <c r="A50" s="3"/>
      <c r="B50" s="53"/>
      <c r="C50" s="3"/>
      <c r="D50" s="7"/>
      <c r="E50" s="7"/>
      <c r="F50" s="7"/>
      <c r="G50" s="7"/>
      <c r="H50" s="7"/>
      <c r="I50" s="7"/>
      <c r="J50" s="7"/>
      <c r="K50" s="7"/>
      <c r="L50" s="7"/>
      <c r="M50" s="7"/>
      <c r="N50" s="7"/>
      <c r="O50" s="7"/>
      <c r="P50" s="7"/>
      <c r="Q50" s="7"/>
      <c r="R50" s="7"/>
      <c r="S50" s="3"/>
    </row>
    <row r="51" spans="1:19" ht="10.15" customHeight="1" x14ac:dyDescent="0.2">
      <c r="A51" s="3"/>
      <c r="B51" s="53"/>
      <c r="C51" s="3"/>
      <c r="D51" s="7"/>
      <c r="E51" s="7"/>
      <c r="F51" s="7"/>
      <c r="G51" s="7"/>
      <c r="H51" s="7"/>
      <c r="I51" s="7"/>
      <c r="J51" s="7"/>
      <c r="K51" s="7"/>
      <c r="L51" s="7"/>
      <c r="M51" s="7"/>
      <c r="N51" s="7"/>
      <c r="O51" s="7"/>
      <c r="P51" s="7"/>
      <c r="Q51" s="7"/>
      <c r="R51" s="7"/>
      <c r="S51" s="3"/>
    </row>
    <row r="52" spans="1:19" ht="10.15" customHeight="1" x14ac:dyDescent="0.2">
      <c r="A52" s="3"/>
      <c r="B52" s="53"/>
      <c r="C52" s="3"/>
      <c r="D52" s="7"/>
      <c r="E52" s="7"/>
      <c r="F52" s="7"/>
      <c r="G52" s="7"/>
      <c r="H52" s="7"/>
      <c r="I52" s="7"/>
      <c r="J52" s="7"/>
      <c r="K52" s="7"/>
      <c r="L52" s="7"/>
      <c r="M52" s="7"/>
      <c r="N52" s="7"/>
      <c r="O52" s="7"/>
      <c r="P52" s="7"/>
      <c r="Q52" s="7"/>
      <c r="R52" s="7"/>
      <c r="S52" s="3"/>
    </row>
    <row r="53" spans="1:19" ht="10.15" customHeight="1" x14ac:dyDescent="0.2">
      <c r="A53" s="3"/>
      <c r="B53" s="53"/>
      <c r="C53" s="3"/>
      <c r="D53" s="7"/>
      <c r="E53" s="7"/>
      <c r="F53" s="7"/>
      <c r="G53" s="7"/>
      <c r="H53" s="7"/>
      <c r="I53" s="7"/>
      <c r="J53" s="7"/>
      <c r="K53" s="7"/>
      <c r="L53" s="7"/>
      <c r="M53" s="7"/>
      <c r="N53" s="7"/>
      <c r="O53" s="7"/>
      <c r="P53" s="7"/>
      <c r="Q53" s="7"/>
      <c r="R53" s="7"/>
      <c r="S53" s="3"/>
    </row>
    <row r="54" spans="1:19" ht="10.9" customHeight="1" x14ac:dyDescent="0.2">
      <c r="A54" s="3"/>
      <c r="B54" s="23"/>
      <c r="C54" s="3"/>
      <c r="D54" s="7"/>
      <c r="E54" s="7"/>
      <c r="F54" s="7"/>
      <c r="G54" s="7"/>
      <c r="H54" s="7"/>
      <c r="I54" s="7"/>
      <c r="J54" s="7"/>
      <c r="K54" s="7"/>
      <c r="L54" s="7"/>
      <c r="M54" s="7"/>
      <c r="N54" s="7"/>
      <c r="O54" s="7"/>
      <c r="P54" s="7"/>
      <c r="Q54" s="7"/>
      <c r="R54" s="7"/>
      <c r="S54" s="3"/>
    </row>
    <row r="55" spans="1:19" ht="12.4" customHeight="1" x14ac:dyDescent="0.2">
      <c r="A55" s="3"/>
      <c r="B55" s="23"/>
      <c r="C55" s="3"/>
      <c r="D55" s="11"/>
      <c r="E55" s="3"/>
      <c r="F55" s="3"/>
      <c r="G55" s="3"/>
      <c r="H55" s="3"/>
      <c r="I55" s="3"/>
      <c r="J55" s="3"/>
      <c r="K55" s="3"/>
      <c r="L55" s="3"/>
      <c r="M55" s="3"/>
      <c r="N55" s="3"/>
      <c r="O55" s="3"/>
      <c r="P55" s="3"/>
      <c r="Q55" s="3"/>
      <c r="R55" s="3"/>
      <c r="S55" s="3"/>
    </row>
    <row r="56" spans="1:19" ht="12.4" customHeight="1" x14ac:dyDescent="0.2">
      <c r="A56" s="3"/>
      <c r="B56" s="23"/>
      <c r="C56" s="3"/>
      <c r="D56" s="12"/>
      <c r="E56" s="3"/>
      <c r="F56" s="3"/>
      <c r="G56" s="3"/>
      <c r="H56" s="3"/>
      <c r="I56" s="3"/>
      <c r="J56" s="3"/>
      <c r="K56" s="3"/>
      <c r="L56" s="3"/>
      <c r="M56" s="3"/>
      <c r="N56" s="3"/>
      <c r="O56" s="3"/>
      <c r="P56" s="3"/>
      <c r="Q56" s="3"/>
      <c r="R56" s="3"/>
      <c r="S56" s="3"/>
    </row>
    <row r="57" spans="1:19" ht="12.4" customHeight="1" x14ac:dyDescent="0.2">
      <c r="A57" s="3"/>
      <c r="B57" s="54"/>
      <c r="C57" s="3"/>
      <c r="D57" s="12"/>
      <c r="E57" s="3"/>
      <c r="F57" s="3"/>
      <c r="G57" s="3"/>
      <c r="H57" s="3"/>
      <c r="I57" s="3"/>
      <c r="J57" s="3"/>
      <c r="K57" s="3"/>
      <c r="L57" s="3"/>
      <c r="M57" s="3"/>
      <c r="N57" s="3"/>
      <c r="O57" s="3"/>
      <c r="P57" s="3"/>
      <c r="Q57" s="3"/>
      <c r="R57" s="3"/>
      <c r="S57" s="3"/>
    </row>
    <row r="58" spans="1:19" ht="12.4" customHeight="1" x14ac:dyDescent="0.2">
      <c r="A58" s="108"/>
      <c r="B58" s="109"/>
      <c r="C58" s="108"/>
      <c r="D58" s="108"/>
      <c r="E58" s="108"/>
      <c r="F58" s="108"/>
      <c r="G58" s="108"/>
      <c r="H58" s="108"/>
      <c r="I58" s="108"/>
      <c r="J58" s="108"/>
      <c r="K58" s="108"/>
      <c r="L58" s="108"/>
      <c r="M58" s="108"/>
      <c r="N58" s="110"/>
      <c r="O58" s="108"/>
      <c r="P58" s="108"/>
      <c r="Q58" s="108"/>
      <c r="R58" s="108"/>
      <c r="S58" s="3"/>
    </row>
    <row r="59" spans="1:19" ht="12.4" customHeight="1" x14ac:dyDescent="0.2">
      <c r="A59" s="108"/>
      <c r="B59" s="108"/>
      <c r="C59" s="108"/>
      <c r="D59" s="108"/>
      <c r="E59" s="108"/>
      <c r="F59" s="108"/>
      <c r="G59" s="108"/>
      <c r="H59" s="108"/>
      <c r="I59" s="108"/>
      <c r="J59" s="108"/>
      <c r="K59" s="108"/>
      <c r="L59" s="108"/>
      <c r="M59" s="108"/>
      <c r="N59" s="111"/>
      <c r="O59" s="108"/>
      <c r="P59" s="108"/>
      <c r="Q59" s="108"/>
      <c r="R59" s="108"/>
      <c r="S59" s="3"/>
    </row>
    <row r="60" spans="1:19" x14ac:dyDescent="0.2">
      <c r="A60" s="108"/>
      <c r="B60" s="108"/>
      <c r="C60" s="108"/>
      <c r="D60" s="108"/>
      <c r="E60" s="108"/>
      <c r="F60" s="108"/>
      <c r="G60" s="108"/>
      <c r="H60" s="108"/>
      <c r="I60" s="108"/>
      <c r="J60" s="108"/>
      <c r="K60" s="108"/>
      <c r="L60" s="108"/>
      <c r="M60" s="108"/>
      <c r="N60" s="108"/>
      <c r="O60" s="108"/>
      <c r="P60" s="108"/>
      <c r="Q60" s="108"/>
      <c r="R60" s="108"/>
      <c r="S60" s="3"/>
    </row>
    <row r="61" spans="1:19" x14ac:dyDescent="0.2">
      <c r="A61" s="108"/>
      <c r="B61" s="108"/>
      <c r="C61" s="108"/>
      <c r="D61" s="108"/>
      <c r="E61" s="108"/>
      <c r="F61" s="108"/>
      <c r="G61" s="108"/>
      <c r="H61" s="108"/>
      <c r="I61" s="108"/>
      <c r="J61" s="108"/>
      <c r="K61" s="108"/>
      <c r="L61" s="108"/>
      <c r="M61" s="108"/>
      <c r="N61" s="108"/>
      <c r="O61" s="108"/>
      <c r="P61" s="108"/>
      <c r="Q61" s="108"/>
      <c r="R61" s="108"/>
      <c r="S61" s="3"/>
    </row>
    <row r="62" spans="1:19" x14ac:dyDescent="0.2">
      <c r="A62" s="108"/>
      <c r="B62" s="108"/>
      <c r="C62" s="108"/>
      <c r="D62" s="108"/>
      <c r="E62" s="108"/>
      <c r="F62" s="108"/>
      <c r="G62" s="108"/>
      <c r="H62" s="108"/>
      <c r="I62" s="108"/>
      <c r="J62" s="108"/>
      <c r="K62" s="108"/>
      <c r="L62" s="108"/>
      <c r="M62" s="108"/>
      <c r="N62" s="108"/>
      <c r="O62" s="108"/>
      <c r="P62" s="108"/>
      <c r="Q62" s="108"/>
      <c r="R62" s="108"/>
      <c r="S62" s="3"/>
    </row>
    <row r="63" spans="1:19" x14ac:dyDescent="0.2">
      <c r="A63" s="108"/>
      <c r="B63" s="108"/>
      <c r="C63" s="108"/>
      <c r="D63" s="108"/>
      <c r="E63" s="108"/>
      <c r="F63" s="108"/>
      <c r="G63" s="108"/>
      <c r="H63" s="108"/>
      <c r="I63" s="108"/>
      <c r="J63" s="108"/>
      <c r="K63" s="108"/>
      <c r="L63" s="108"/>
      <c r="M63" s="108"/>
      <c r="N63" s="108"/>
      <c r="O63" s="108"/>
      <c r="P63" s="108"/>
      <c r="Q63" s="108"/>
      <c r="R63" s="108"/>
      <c r="S63" s="3"/>
    </row>
    <row r="64" spans="1:19" x14ac:dyDescent="0.2">
      <c r="A64" s="108"/>
      <c r="B64" s="108"/>
      <c r="C64" s="108"/>
      <c r="D64" s="108"/>
      <c r="E64" s="108"/>
      <c r="F64" s="108"/>
      <c r="G64" s="108"/>
      <c r="H64" s="108"/>
      <c r="I64" s="108"/>
      <c r="J64" s="108"/>
      <c r="K64" s="108"/>
      <c r="L64" s="108"/>
      <c r="M64" s="108"/>
      <c r="N64" s="108"/>
      <c r="O64" s="108"/>
      <c r="P64" s="108"/>
      <c r="Q64" s="108"/>
      <c r="R64" s="108"/>
      <c r="S64" s="3"/>
    </row>
    <row r="65" spans="1:19" x14ac:dyDescent="0.2">
      <c r="A65" s="108"/>
      <c r="B65" s="108"/>
      <c r="C65" s="108"/>
      <c r="D65" s="108"/>
      <c r="E65" s="108"/>
      <c r="F65" s="108"/>
      <c r="G65" s="108"/>
      <c r="H65" s="108"/>
      <c r="I65" s="108"/>
      <c r="J65" s="108"/>
      <c r="K65" s="108"/>
      <c r="L65" s="108"/>
      <c r="M65" s="108"/>
      <c r="N65" s="108"/>
      <c r="O65" s="108"/>
      <c r="P65" s="108"/>
      <c r="Q65" s="108"/>
      <c r="R65" s="108"/>
      <c r="S65" s="3"/>
    </row>
    <row r="66" spans="1:19" x14ac:dyDescent="0.2">
      <c r="A66" s="108"/>
      <c r="B66" s="108"/>
      <c r="C66" s="108"/>
      <c r="D66" s="108"/>
      <c r="E66" s="108"/>
      <c r="F66" s="108"/>
      <c r="G66" s="108"/>
      <c r="H66" s="108"/>
      <c r="I66" s="108"/>
      <c r="J66" s="108"/>
      <c r="K66" s="108"/>
      <c r="L66" s="108"/>
      <c r="M66" s="108"/>
      <c r="N66" s="108"/>
      <c r="O66" s="108"/>
      <c r="P66" s="108"/>
      <c r="Q66" s="108"/>
      <c r="R66" s="108"/>
      <c r="S66" s="3"/>
    </row>
    <row r="67" spans="1:19" x14ac:dyDescent="0.2">
      <c r="A67" s="108"/>
      <c r="B67" s="108"/>
      <c r="C67" s="108"/>
      <c r="D67" s="108"/>
      <c r="E67" s="108"/>
      <c r="F67" s="108"/>
      <c r="G67" s="108"/>
      <c r="H67" s="108"/>
      <c r="I67" s="108"/>
      <c r="J67" s="108"/>
      <c r="K67" s="108"/>
      <c r="L67" s="108"/>
      <c r="M67" s="108"/>
      <c r="N67" s="108"/>
      <c r="O67" s="108"/>
      <c r="P67" s="108"/>
      <c r="Q67" s="108"/>
      <c r="R67" s="108"/>
      <c r="S67" s="3"/>
    </row>
    <row r="68" spans="1:19" ht="8.1" customHeight="1" x14ac:dyDescent="0.2">
      <c r="A68" s="108"/>
      <c r="B68" s="155" t="s">
        <v>156</v>
      </c>
      <c r="C68" s="108"/>
      <c r="D68" s="108"/>
      <c r="E68" s="108"/>
      <c r="F68" s="108"/>
      <c r="G68" s="108"/>
      <c r="H68" s="108"/>
      <c r="I68" s="108"/>
      <c r="J68" s="108"/>
      <c r="K68" s="108"/>
      <c r="L68" s="108"/>
      <c r="M68" s="108"/>
      <c r="N68" s="108"/>
      <c r="O68" s="108"/>
      <c r="P68" s="108"/>
      <c r="Q68" s="108"/>
      <c r="R68" s="108"/>
      <c r="S68" s="3"/>
    </row>
    <row r="69" spans="1:19" ht="8.1" customHeight="1" x14ac:dyDescent="0.2">
      <c r="A69" s="108"/>
      <c r="B69" s="155" t="s">
        <v>157</v>
      </c>
      <c r="C69" s="108"/>
      <c r="D69" s="108"/>
      <c r="E69" s="108"/>
      <c r="F69" s="108"/>
      <c r="G69" s="108"/>
      <c r="H69" s="108"/>
      <c r="I69" s="108"/>
      <c r="J69" s="108"/>
      <c r="K69" s="108"/>
      <c r="L69" s="108"/>
      <c r="M69" s="108"/>
      <c r="N69" s="108"/>
      <c r="O69" s="108"/>
      <c r="P69" s="108"/>
      <c r="Q69" s="108"/>
      <c r="R69" s="108"/>
      <c r="S69" s="3"/>
    </row>
    <row r="70" spans="1:19" ht="6" customHeight="1" x14ac:dyDescent="0.2">
      <c r="A70" s="108"/>
      <c r="B70" s="108"/>
      <c r="C70" s="108"/>
      <c r="D70" s="108"/>
      <c r="E70" s="108"/>
      <c r="F70" s="108"/>
      <c r="G70" s="108"/>
      <c r="H70" s="108"/>
      <c r="I70" s="108"/>
      <c r="J70" s="108"/>
      <c r="K70" s="108"/>
      <c r="L70" s="108"/>
      <c r="M70" s="108"/>
      <c r="N70" s="108"/>
      <c r="O70" s="108"/>
      <c r="P70" s="108"/>
      <c r="Q70" s="108"/>
      <c r="R70" s="108"/>
    </row>
    <row r="71" spans="1:19" x14ac:dyDescent="0.2">
      <c r="A71" s="108"/>
      <c r="B71" s="108"/>
      <c r="C71" s="108"/>
      <c r="D71" s="108"/>
      <c r="E71" s="108"/>
      <c r="F71" s="108"/>
      <c r="G71" s="108"/>
      <c r="H71" s="108"/>
      <c r="I71" s="108"/>
      <c r="J71" s="108"/>
      <c r="K71" s="108"/>
      <c r="L71" s="108"/>
      <c r="M71" s="108"/>
      <c r="N71" s="108"/>
      <c r="O71" s="108"/>
      <c r="P71" s="108"/>
      <c r="Q71" s="108"/>
      <c r="R71" s="108"/>
    </row>
    <row r="72" spans="1:19" x14ac:dyDescent="0.2">
      <c r="A72" s="108"/>
      <c r="B72" s="108"/>
      <c r="C72" s="108"/>
      <c r="D72" s="108"/>
      <c r="E72" s="108"/>
      <c r="F72" s="108"/>
      <c r="G72" s="108"/>
      <c r="H72" s="108"/>
      <c r="I72" s="108"/>
      <c r="J72" s="108"/>
      <c r="K72" s="108"/>
      <c r="L72" s="108"/>
      <c r="M72" s="108"/>
      <c r="N72" s="108"/>
      <c r="O72" s="108"/>
      <c r="P72" s="108"/>
      <c r="Q72" s="108"/>
      <c r="R72" s="108"/>
    </row>
    <row r="73" spans="1:19" x14ac:dyDescent="0.2">
      <c r="A73" s="108"/>
      <c r="B73" s="108"/>
      <c r="C73" s="108"/>
      <c r="D73" s="108"/>
      <c r="E73" s="108"/>
      <c r="F73" s="108"/>
      <c r="G73" s="108"/>
      <c r="H73" s="108"/>
      <c r="I73" s="108"/>
      <c r="J73" s="108"/>
      <c r="K73" s="108"/>
      <c r="L73" s="108"/>
      <c r="M73" s="108"/>
      <c r="N73" s="108"/>
      <c r="O73" s="108"/>
      <c r="P73" s="108"/>
      <c r="Q73" s="108"/>
      <c r="R73" s="108"/>
    </row>
    <row r="74" spans="1:19" x14ac:dyDescent="0.2">
      <c r="A74" s="108"/>
      <c r="B74" s="108"/>
      <c r="C74" s="108"/>
      <c r="D74" s="108"/>
      <c r="E74" s="108"/>
      <c r="F74" s="108"/>
      <c r="G74" s="108"/>
      <c r="H74" s="108"/>
      <c r="I74" s="108"/>
      <c r="J74" s="108"/>
      <c r="K74" s="108"/>
      <c r="L74" s="108"/>
      <c r="M74" s="108"/>
      <c r="N74" s="108"/>
      <c r="O74" s="108"/>
      <c r="P74" s="108"/>
      <c r="Q74" s="108"/>
      <c r="R74" s="108"/>
    </row>
    <row r="75" spans="1:19" x14ac:dyDescent="0.2">
      <c r="A75" s="108"/>
      <c r="B75" s="108"/>
      <c r="C75" s="108"/>
      <c r="D75" s="108"/>
      <c r="E75" s="108"/>
      <c r="F75" s="108"/>
      <c r="G75" s="108"/>
      <c r="H75" s="108"/>
      <c r="I75" s="108"/>
      <c r="J75" s="108"/>
      <c r="K75" s="108"/>
      <c r="L75" s="108"/>
      <c r="M75" s="108"/>
      <c r="N75" s="108"/>
      <c r="O75" s="108"/>
      <c r="P75" s="108"/>
      <c r="Q75" s="108"/>
      <c r="R75" s="108"/>
    </row>
    <row r="76" spans="1:19" x14ac:dyDescent="0.2">
      <c r="A76" s="108"/>
      <c r="B76" s="108"/>
      <c r="C76" s="108"/>
      <c r="D76" s="108"/>
      <c r="E76" s="108"/>
      <c r="F76" s="108"/>
      <c r="G76" s="108"/>
      <c r="H76" s="108"/>
      <c r="I76" s="108"/>
      <c r="J76" s="108"/>
      <c r="K76" s="108"/>
      <c r="L76" s="108"/>
      <c r="M76" s="108"/>
      <c r="N76" s="108"/>
      <c r="O76" s="108"/>
      <c r="P76" s="108"/>
      <c r="Q76" s="108"/>
      <c r="R76" s="108"/>
    </row>
    <row r="77" spans="1:19" x14ac:dyDescent="0.2">
      <c r="A77" s="108"/>
      <c r="B77" s="108"/>
      <c r="C77" s="108"/>
      <c r="D77" s="108"/>
      <c r="E77" s="108"/>
      <c r="F77" s="108"/>
      <c r="G77" s="108"/>
      <c r="H77" s="108"/>
      <c r="I77" s="108"/>
      <c r="J77" s="108"/>
      <c r="K77" s="108"/>
      <c r="L77" s="108"/>
      <c r="M77" s="108"/>
      <c r="N77" s="108"/>
      <c r="O77" s="108"/>
      <c r="P77" s="108"/>
      <c r="Q77" s="108"/>
      <c r="R77" s="108"/>
    </row>
    <row r="78" spans="1:19" x14ac:dyDescent="0.2">
      <c r="A78" s="108"/>
      <c r="B78" s="108"/>
      <c r="C78" s="108"/>
      <c r="D78" s="108"/>
      <c r="E78" s="108"/>
      <c r="F78" s="108"/>
      <c r="G78" s="108"/>
      <c r="H78" s="108"/>
      <c r="I78" s="108"/>
      <c r="J78" s="108"/>
      <c r="K78" s="108"/>
      <c r="L78" s="108"/>
      <c r="M78" s="108"/>
      <c r="N78" s="108"/>
      <c r="O78" s="108"/>
      <c r="P78" s="108"/>
      <c r="Q78" s="108"/>
      <c r="R78" s="108"/>
    </row>
    <row r="79" spans="1:19" x14ac:dyDescent="0.2">
      <c r="A79" s="108"/>
      <c r="B79" s="108"/>
      <c r="C79" s="108"/>
      <c r="D79" s="108"/>
      <c r="E79" s="108"/>
      <c r="F79" s="108"/>
      <c r="G79" s="108"/>
      <c r="H79" s="108"/>
      <c r="I79" s="108"/>
      <c r="J79" s="108"/>
      <c r="K79" s="108"/>
      <c r="L79" s="108"/>
      <c r="M79" s="108"/>
      <c r="N79" s="108"/>
      <c r="O79" s="108"/>
      <c r="P79" s="108"/>
      <c r="Q79" s="108"/>
      <c r="R79" s="108"/>
    </row>
    <row r="80" spans="1:19" x14ac:dyDescent="0.2">
      <c r="A80" s="108"/>
      <c r="B80" s="108"/>
      <c r="C80" s="108"/>
      <c r="D80" s="108"/>
      <c r="E80" s="108"/>
      <c r="F80" s="108"/>
      <c r="G80" s="108"/>
      <c r="H80" s="108"/>
      <c r="I80" s="108"/>
      <c r="J80" s="108"/>
      <c r="K80" s="108"/>
      <c r="L80" s="108"/>
      <c r="M80" s="108"/>
      <c r="N80" s="108"/>
      <c r="O80" s="108"/>
      <c r="P80" s="108"/>
      <c r="Q80" s="108"/>
      <c r="R80" s="108"/>
    </row>
    <row r="81" spans="1:18" x14ac:dyDescent="0.2">
      <c r="A81" s="108"/>
      <c r="B81" s="108"/>
      <c r="C81" s="108"/>
      <c r="D81" s="108"/>
      <c r="E81" s="108"/>
      <c r="F81" s="108"/>
      <c r="G81" s="108"/>
      <c r="H81" s="108"/>
      <c r="I81" s="108"/>
      <c r="J81" s="108"/>
      <c r="K81" s="108"/>
      <c r="L81" s="108"/>
      <c r="M81" s="108"/>
      <c r="N81" s="108"/>
      <c r="O81" s="108"/>
      <c r="P81" s="108"/>
      <c r="Q81" s="108"/>
      <c r="R81" s="108"/>
    </row>
    <row r="82" spans="1:18" x14ac:dyDescent="0.2">
      <c r="A82" s="108"/>
      <c r="B82" s="108"/>
      <c r="C82" s="108"/>
      <c r="D82" s="108"/>
      <c r="E82" s="108"/>
      <c r="F82" s="108"/>
      <c r="G82" s="108"/>
      <c r="H82" s="108"/>
      <c r="I82" s="108"/>
      <c r="J82" s="108"/>
      <c r="K82" s="108"/>
      <c r="L82" s="108"/>
      <c r="M82" s="108"/>
      <c r="N82" s="108"/>
      <c r="O82" s="108"/>
      <c r="P82" s="108"/>
      <c r="Q82" s="108"/>
      <c r="R82" s="108"/>
    </row>
    <row r="83" spans="1:18" x14ac:dyDescent="0.2">
      <c r="A83" s="108"/>
      <c r="B83" s="108"/>
      <c r="C83" s="108"/>
      <c r="D83" s="108"/>
      <c r="E83" s="108"/>
      <c r="F83" s="108"/>
      <c r="G83" s="108"/>
      <c r="H83" s="108"/>
      <c r="I83" s="108"/>
      <c r="J83" s="108"/>
      <c r="K83" s="108"/>
      <c r="L83" s="108"/>
      <c r="M83" s="108"/>
      <c r="N83" s="108"/>
      <c r="O83" s="108"/>
      <c r="P83" s="108"/>
      <c r="Q83" s="108"/>
      <c r="R83" s="108"/>
    </row>
    <row r="84" spans="1:18" x14ac:dyDescent="0.2">
      <c r="A84" s="108"/>
      <c r="B84" s="108"/>
      <c r="C84" s="108"/>
      <c r="D84" s="108"/>
      <c r="E84" s="108"/>
      <c r="F84" s="108"/>
      <c r="G84" s="108"/>
      <c r="H84" s="108"/>
      <c r="I84" s="108"/>
      <c r="J84" s="108"/>
      <c r="K84" s="108"/>
      <c r="L84" s="108"/>
      <c r="M84" s="108"/>
      <c r="N84" s="108"/>
      <c r="O84" s="108"/>
      <c r="P84" s="108"/>
      <c r="Q84" s="108"/>
      <c r="R84" s="108"/>
    </row>
    <row r="85" spans="1:18" x14ac:dyDescent="0.2">
      <c r="A85" s="108"/>
      <c r="B85" s="108"/>
      <c r="C85" s="108"/>
      <c r="D85" s="108"/>
      <c r="E85" s="108"/>
      <c r="F85" s="108"/>
      <c r="G85" s="108"/>
      <c r="H85" s="108"/>
      <c r="I85" s="108"/>
      <c r="J85" s="108"/>
      <c r="K85" s="108"/>
      <c r="L85" s="108"/>
      <c r="M85" s="108"/>
      <c r="N85" s="108"/>
      <c r="O85" s="108"/>
      <c r="P85" s="108"/>
      <c r="Q85" s="108"/>
      <c r="R85" s="108"/>
    </row>
    <row r="86" spans="1:18" x14ac:dyDescent="0.2">
      <c r="A86" s="108"/>
      <c r="B86" s="108"/>
      <c r="C86" s="108"/>
      <c r="D86" s="108"/>
      <c r="E86" s="108"/>
      <c r="F86" s="108"/>
      <c r="G86" s="108"/>
      <c r="H86" s="108"/>
      <c r="I86" s="108"/>
      <c r="J86" s="108"/>
      <c r="K86" s="108"/>
      <c r="L86" s="108"/>
      <c r="M86" s="108"/>
      <c r="N86" s="108"/>
      <c r="O86" s="108"/>
      <c r="P86" s="108"/>
      <c r="Q86" s="108"/>
      <c r="R86" s="108"/>
    </row>
    <row r="87" spans="1:18" x14ac:dyDescent="0.2">
      <c r="A87" s="108"/>
      <c r="B87" s="108"/>
      <c r="C87" s="108"/>
      <c r="D87" s="108"/>
      <c r="E87" s="108"/>
      <c r="F87" s="108"/>
      <c r="G87" s="108"/>
      <c r="H87" s="108"/>
      <c r="I87" s="108"/>
      <c r="J87" s="108"/>
      <c r="K87" s="108"/>
      <c r="L87" s="108"/>
      <c r="M87" s="108"/>
      <c r="N87" s="108"/>
      <c r="O87" s="108"/>
      <c r="P87" s="108"/>
      <c r="Q87" s="108"/>
      <c r="R87" s="108"/>
    </row>
  </sheetData>
  <sheetProtection algorithmName="SHA-512" hashValue="IiX40dV1PYgjQ/fG/utkzgDGXo9vlFtczsMZM4vLNHkVewNT1Kox2EGoWUtdWxb/8kK0/bqRBjuizlnlLcMdwQ==" saltValue="n0red/dsnR/kovvXOj79CQ==" spinCount="100000" sheet="1" objects="1" scenarios="1" selectLockedCells="1"/>
  <mergeCells count="10">
    <mergeCell ref="D11:J12"/>
    <mergeCell ref="L11:R16"/>
    <mergeCell ref="D14:J14"/>
    <mergeCell ref="D15:J16"/>
    <mergeCell ref="D1:R1"/>
    <mergeCell ref="L3:R8"/>
    <mergeCell ref="D10:J10"/>
    <mergeCell ref="L10:R10"/>
    <mergeCell ref="D3:J4"/>
    <mergeCell ref="D5:J8"/>
  </mergeCells>
  <pageMargins left="0.78740157480314965" right="0.78740157480314965" top="0.98425196850393704" bottom="0.78740157480314965" header="0.51181102362204722" footer="0.51181102362204722"/>
  <pageSetup paperSize="9" scale="86" fitToHeight="0" orientation="portrait" r:id="rId1"/>
  <headerFooter>
    <oddFooter>&amp;L&amp;8 62770  09/25&amp;R&amp;8Seite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204A-3230-430D-BCCC-8BF215A6F0D1}">
  <sheetPr codeName="Tabelle8">
    <pageSetUpPr fitToPage="1"/>
  </sheetPr>
  <dimension ref="A1:D61"/>
  <sheetViews>
    <sheetView showZeros="0" zoomScaleNormal="100" workbookViewId="0">
      <selection activeCell="B54" sqref="B54"/>
    </sheetView>
  </sheetViews>
  <sheetFormatPr baseColWidth="10" defaultRowHeight="12.75" x14ac:dyDescent="0.2"/>
  <cols>
    <col min="1" max="1" width="76.85546875" customWidth="1"/>
    <col min="2" max="2" width="27.5703125" customWidth="1"/>
    <col min="3" max="3" width="17.28515625" customWidth="1"/>
  </cols>
  <sheetData>
    <row r="1" spans="1:4" ht="15" x14ac:dyDescent="0.25">
      <c r="A1" s="118" t="s">
        <v>117</v>
      </c>
      <c r="B1" s="119" t="s">
        <v>118</v>
      </c>
      <c r="C1" s="146" t="s">
        <v>119</v>
      </c>
    </row>
    <row r="2" spans="1:4" ht="15" x14ac:dyDescent="0.25">
      <c r="A2" s="118"/>
      <c r="B2" s="120" t="s">
        <v>120</v>
      </c>
      <c r="C2" s="148">
        <f>Deckblatt!D27</f>
        <v>0</v>
      </c>
    </row>
    <row r="3" spans="1:4" ht="15" x14ac:dyDescent="0.25">
      <c r="A3" s="118"/>
      <c r="B3" s="120"/>
      <c r="C3" s="121"/>
    </row>
    <row r="4" spans="1:4" ht="58.15" customHeight="1" x14ac:dyDescent="0.25">
      <c r="A4" s="122" t="s">
        <v>121</v>
      </c>
      <c r="B4" s="120"/>
      <c r="C4" s="121"/>
    </row>
    <row r="5" spans="1:4" ht="15" x14ac:dyDescent="0.25">
      <c r="A5" s="118"/>
      <c r="B5" s="120"/>
      <c r="C5" s="121"/>
    </row>
    <row r="6" spans="1:4" ht="15" x14ac:dyDescent="0.25">
      <c r="A6" s="118"/>
      <c r="B6" s="120"/>
      <c r="C6" s="121"/>
    </row>
    <row r="7" spans="1:4" ht="15" x14ac:dyDescent="0.25">
      <c r="B7" s="120"/>
      <c r="C7" s="121"/>
    </row>
    <row r="8" spans="1:4" ht="15" x14ac:dyDescent="0.25">
      <c r="A8" s="123" t="s">
        <v>122</v>
      </c>
      <c r="B8" s="120" t="s">
        <v>123</v>
      </c>
      <c r="C8" s="124" t="s">
        <v>124</v>
      </c>
    </row>
    <row r="9" spans="1:4" ht="42.75" x14ac:dyDescent="0.2">
      <c r="A9" s="125"/>
      <c r="B9" s="126" t="s">
        <v>125</v>
      </c>
      <c r="C9" s="127"/>
    </row>
    <row r="10" spans="1:4" ht="14.25" x14ac:dyDescent="0.2">
      <c r="A10" s="125" t="s">
        <v>126</v>
      </c>
      <c r="B10">
        <f>COUNTIF('Abgeschlossene Verträge'!E6:E33331,"(1) Vergabeverfahren Oberschwellenbereich")</f>
        <v>0</v>
      </c>
      <c r="C10" s="124"/>
    </row>
    <row r="11" spans="1:4" ht="14.25" x14ac:dyDescent="0.2">
      <c r="B11" s="129"/>
      <c r="C11" s="125"/>
    </row>
    <row r="12" spans="1:4" ht="14.25" x14ac:dyDescent="0.2">
      <c r="A12" s="125" t="s">
        <v>127</v>
      </c>
      <c r="B12" s="74">
        <f>COUNTIF('Abgeschlossene Verträge'!J6:J33331,"1a - (OS) Hoher Auftragswert ")+COUNTIF('Abgeschlossene Verträge'!J6:J33331,"1b - (OS) Frühe und späte Vergaben")+COUNTIF('Abgeschlossene Verträge'!J6:J33331,"1c - (OS) Hohe Anzahl kleiner Auftragswerte")+COUNTIF('Abgeschlossene Verträge'!J6:J33331,"1d - (OS) Verdacht auf Rechtsverstöße")+COUNTIF('Abgeschlossene Verträge'!J6:J33331,"1e - (OS) Aufträge, zu denen ein Nachtrag gehört (bzw. mehrere Nachträge)")</f>
        <v>0</v>
      </c>
      <c r="C12" s="131" t="str">
        <f>IF(B10&lt;1,"",B12/B10)</f>
        <v/>
      </c>
      <c r="D12" s="145"/>
    </row>
    <row r="13" spans="1:4" ht="14.25" x14ac:dyDescent="0.2">
      <c r="A13" s="132" t="s">
        <v>128</v>
      </c>
      <c r="B13" s="130"/>
      <c r="C13" s="133" t="s">
        <v>129</v>
      </c>
    </row>
    <row r="14" spans="1:4" ht="14.25" x14ac:dyDescent="0.2">
      <c r="A14" s="132"/>
      <c r="B14" s="130"/>
      <c r="C14" s="133"/>
    </row>
    <row r="15" spans="1:4" ht="14.25" x14ac:dyDescent="0.2">
      <c r="A15" s="125" t="s">
        <v>130</v>
      </c>
      <c r="B15" s="134">
        <f>SUMIF('Abgeschlossene Verträge'!E6:E33331,"(1) Vergabeverfahren Oberschwellenbereich",'Abgeschlossene Verträge'!H6:H33331)</f>
        <v>0</v>
      </c>
      <c r="C15" s="135"/>
      <c r="D15" s="134"/>
    </row>
    <row r="16" spans="1:4" ht="14.25" x14ac:dyDescent="0.2">
      <c r="B16" s="121"/>
      <c r="C16" s="125"/>
    </row>
    <row r="17" spans="1:4" ht="14.25" x14ac:dyDescent="0.2">
      <c r="A17" s="125" t="s">
        <v>131</v>
      </c>
      <c r="B17" s="134">
        <f>SUMIF('Abgeschlossene Verträge'!J6:J33331,"1a - (OS) Hoher Auftragswert ",'Abgeschlossene Verträge'!H6:H33331)+SUMIF('Abgeschlossene Verträge'!J6:J33331,"1b - (OS) Frühe und späte Vergaben",'Abgeschlossene Verträge'!H6:H33331)+SUMIF('Abgeschlossene Verträge'!J6:J33331,"1c - (OS) Hohe Anzahl kleiner Auftragswerte",'Abgeschlossene Verträge'!H6:H33331)+SUMIF('Abgeschlossene Verträge'!J6:J33331,"1d - (OS) Verdacht auf Rechtsverstöße",'Abgeschlossene Verträge'!H6:H33331)+SUMIF('Abgeschlossene Verträge'!J6:J33331,"1e - (OS) Aufträge, zu denen ein Nachtrag gehört (bzw. mehrere Nachträge)",'Abgeschlossene Verträge'!H6:H33331)</f>
        <v>0</v>
      </c>
      <c r="C17" s="136" t="str">
        <f>IF(B15&lt;1,"",B17/B15)</f>
        <v/>
      </c>
      <c r="D17" s="134"/>
    </row>
    <row r="18" spans="1:4" ht="14.25" x14ac:dyDescent="0.2">
      <c r="A18" s="132" t="s">
        <v>128</v>
      </c>
      <c r="B18" s="137"/>
      <c r="C18" s="133" t="s">
        <v>129</v>
      </c>
    </row>
    <row r="19" spans="1:4" ht="14.25" x14ac:dyDescent="0.2">
      <c r="A19" s="125"/>
      <c r="B19" s="138"/>
    </row>
    <row r="20" spans="1:4" ht="15" x14ac:dyDescent="0.25">
      <c r="A20" s="123" t="s">
        <v>132</v>
      </c>
      <c r="B20" s="120" t="s">
        <v>123</v>
      </c>
      <c r="C20" s="124" t="s">
        <v>124</v>
      </c>
    </row>
    <row r="21" spans="1:4" ht="42.75" x14ac:dyDescent="0.2">
      <c r="A21" s="125"/>
      <c r="B21" s="126" t="s">
        <v>125</v>
      </c>
      <c r="C21" s="127"/>
    </row>
    <row r="22" spans="1:4" ht="14.25" x14ac:dyDescent="0.2">
      <c r="A22" s="125" t="s">
        <v>126</v>
      </c>
      <c r="B22">
        <f>COUNTIF('Abgeschlossene Verträge'!E6:E33331,"(2) Vergabeverfahren Unterschwellenbereich")</f>
        <v>0</v>
      </c>
      <c r="C22" s="139"/>
    </row>
    <row r="23" spans="1:4" ht="14.25" x14ac:dyDescent="0.2">
      <c r="B23" s="129"/>
      <c r="C23" s="125"/>
    </row>
    <row r="24" spans="1:4" ht="14.25" x14ac:dyDescent="0.2">
      <c r="A24" s="125" t="s">
        <v>127</v>
      </c>
      <c r="B24">
        <f>COUNTIF('Abgeschlossene Verträge'!J6:J33331,"2a - (US) Hoher Auftragswert")+COUNTIF('Abgeschlossene Verträge'!J6:J33331,"2b - (US) Frühe und späte Vergaben")+COUNTIF('Abgeschlossene Verträge'!J6:J33331,"2c - (US) Hohe Anzahl kleiner Auftragswerte")+COUNTIF('Abgeschlossene Verträge'!J6:J33331,"2d - (US) Verdacht auf Rechtsverstöße")+COUNTIF('Abgeschlossene Verträge'!J6:J33331,"2e - (US) Aufträge, zu denen ein Nachtrag gehört (bzw. mehrere Nachträge)")</f>
        <v>0</v>
      </c>
      <c r="C24" s="131" t="str">
        <f>IF(B22&lt;1,"",B24/B22)</f>
        <v/>
      </c>
    </row>
    <row r="25" spans="1:4" ht="14.25" x14ac:dyDescent="0.2">
      <c r="A25" s="132" t="s">
        <v>128</v>
      </c>
      <c r="B25" s="140"/>
      <c r="C25" s="133" t="s">
        <v>133</v>
      </c>
    </row>
    <row r="26" spans="1:4" ht="14.25" x14ac:dyDescent="0.2">
      <c r="A26" s="132"/>
      <c r="C26" s="133"/>
    </row>
    <row r="27" spans="1:4" ht="14.25" x14ac:dyDescent="0.2">
      <c r="A27" s="125" t="s">
        <v>130</v>
      </c>
      <c r="B27" s="134">
        <f>SUMIF('Abgeschlossene Verträge'!E6:E33331,"(2) Vergabeverfahren Unterschwellenbereich",'Abgeschlossene Verträge'!H6:H33331)</f>
        <v>0</v>
      </c>
      <c r="C27" s="135"/>
      <c r="D27" s="134"/>
    </row>
    <row r="28" spans="1:4" ht="14.25" x14ac:dyDescent="0.2">
      <c r="C28" s="125"/>
    </row>
    <row r="29" spans="1:4" ht="14.25" x14ac:dyDescent="0.2">
      <c r="A29" s="125" t="s">
        <v>131</v>
      </c>
      <c r="B29" s="134">
        <f>SUMIF('Abgeschlossene Verträge'!J6:J33331,"2a - (US) Hoher Auftragswert",'Abgeschlossene Verträge'!H6:H33331)+SUMIF('Abgeschlossene Verträge'!J6:J33331,"2b - (US) Frühe und späte Vergaben",'Abgeschlossene Verträge'!H6:H33331)+SUMIF('Abgeschlossene Verträge'!J6:J33331,"2c - (US) Hohe Anzahl kleiner Auftragswerte",'Abgeschlossene Verträge'!H6:H33331)+SUMIF('Abgeschlossene Verträge'!J6:J33331,"2d - (US) Verdacht auf Rechtsverstöße",'Abgeschlossene Verträge'!H6:H33331)+SUMIF('Abgeschlossene Verträge'!J6:J33331,"2e - (US) Aufträge, zu denen ein Nachtrag gehört (bzw. mehrere Nachträge)",'Abgeschlossene Verträge'!H6:H33331)</f>
        <v>0</v>
      </c>
      <c r="C29" s="136" t="str">
        <f>IF(B27&lt;1,"",B29/B27)</f>
        <v/>
      </c>
      <c r="D29" s="134"/>
    </row>
    <row r="30" spans="1:4" ht="14.25" x14ac:dyDescent="0.2">
      <c r="A30" s="132" t="s">
        <v>128</v>
      </c>
      <c r="C30" s="133" t="s">
        <v>133</v>
      </c>
    </row>
    <row r="31" spans="1:4" ht="14.25" x14ac:dyDescent="0.2">
      <c r="A31" s="125"/>
    </row>
    <row r="32" spans="1:4" ht="15" x14ac:dyDescent="0.25">
      <c r="A32" s="123" t="s">
        <v>154</v>
      </c>
      <c r="B32" s="120" t="s">
        <v>123</v>
      </c>
      <c r="C32" s="124" t="s">
        <v>124</v>
      </c>
    </row>
    <row r="33" spans="1:4" ht="42.75" x14ac:dyDescent="0.2">
      <c r="A33" s="125"/>
      <c r="B33" s="126" t="s">
        <v>125</v>
      </c>
      <c r="C33" s="127"/>
    </row>
    <row r="34" spans="1:4" ht="14.25" x14ac:dyDescent="0.2">
      <c r="A34" s="125" t="s">
        <v>126</v>
      </c>
      <c r="B34">
        <f>COUNTIF('Abgeschlossene Verträge'!E6:E33331,"(2a) Vergabeverfahren Unterschwellenbereich – Freihändige Vergabe")</f>
        <v>0</v>
      </c>
      <c r="C34" s="139"/>
    </row>
    <row r="35" spans="1:4" ht="14.25" x14ac:dyDescent="0.2">
      <c r="B35" s="129"/>
      <c r="C35" s="125"/>
    </row>
    <row r="36" spans="1:4" ht="15" customHeight="1" x14ac:dyDescent="0.2">
      <c r="A36" s="125" t="s">
        <v>127</v>
      </c>
      <c r="B36">
        <f>COUNTIF('Abgeschlossene Verträge'!J6:J33331,"2a - (Freihändig) Hoher Auftragswert")+COUNTIF('Abgeschlossene Verträge'!J6:J33331,"2b - (Freihändig) Frühe und späte Vergaben")+COUNTIF('Abgeschlossene Verträge'!J6:J33331,"2c - (Freihändig) Hohe Anzahl kleiner Auftragswerte")+COUNTIF('Abgeschlossene Verträge'!J6:J33331,"2d - (Freihändig) Verdacht auf Rechtsverstöße")+COUNTIF('Abgeschlossene Verträge'!J6:J33331,"2e - (Freihändig) Aufträge, zu denen ein Nachtrag gehört (bzw. mehrere Nachträge)")</f>
        <v>0</v>
      </c>
      <c r="C36" s="131" t="str">
        <f>IF(B34&lt;1,"",B36/B34)</f>
        <v/>
      </c>
    </row>
    <row r="37" spans="1:4" ht="14.25" x14ac:dyDescent="0.2">
      <c r="A37" s="132" t="s">
        <v>128</v>
      </c>
      <c r="B37" s="140"/>
      <c r="C37" s="133" t="s">
        <v>153</v>
      </c>
    </row>
    <row r="38" spans="1:4" ht="14.25" x14ac:dyDescent="0.2">
      <c r="A38" s="132"/>
      <c r="C38" s="133"/>
    </row>
    <row r="39" spans="1:4" ht="14.25" x14ac:dyDescent="0.2">
      <c r="A39" s="125" t="s">
        <v>130</v>
      </c>
      <c r="B39" s="134">
        <f>SUMIF('Abgeschlossene Verträge'!E6:E33331,"(2a) Vergabeverfahren Unterschwellenbereich – Freihändige Vergabe",'Abgeschlossene Verträge'!H6:H33331)</f>
        <v>0</v>
      </c>
      <c r="C39" s="135"/>
      <c r="D39" s="134"/>
    </row>
    <row r="40" spans="1:4" ht="14.25" x14ac:dyDescent="0.2">
      <c r="A40" s="132" t="s">
        <v>128</v>
      </c>
      <c r="B40" s="134"/>
      <c r="C40" s="135"/>
      <c r="D40" s="134"/>
    </row>
    <row r="41" spans="1:4" ht="14.25" x14ac:dyDescent="0.2">
      <c r="C41" s="125"/>
    </row>
    <row r="42" spans="1:4" ht="14.25" x14ac:dyDescent="0.2">
      <c r="A42" s="125" t="s">
        <v>131</v>
      </c>
      <c r="B42" s="134">
        <f>SUMIF('Abgeschlossene Verträge'!J6:J33331,"2a - (Freihändig) Hoher Auftragswert",'Abgeschlossene Verträge'!H6:H33331)+SUMIF('Abgeschlossene Verträge'!J6:J33331,"2b - (Freihändig) Frühe und späte Vergaben",'Abgeschlossene Verträge'!H6:H33331)+SUMIF('Abgeschlossene Verträge'!J6:J33331,"2c - (Freihändig) Hohe Anzahl kleiner Auftragswerte",'Abgeschlossene Verträge'!H6:H33331)+SUMIF('Abgeschlossene Verträge'!J6:J33331,"2d - (Freihändig) Verdacht auf Rechtsverstöße",'Abgeschlossene Verträge'!H6:H33331)+SUMIF('Abgeschlossene Verträge'!J6:J33331,"2e - (Freihändig) Aufträge, zu denen ein Nachtrag gehört (bzw. mehrere Nachträge)",'Abgeschlossene Verträge'!H6:H33331)</f>
        <v>0</v>
      </c>
      <c r="C42" s="136" t="str">
        <f>IF(B39&lt;1,"",B42/B39)</f>
        <v/>
      </c>
      <c r="D42" s="134"/>
    </row>
    <row r="43" spans="1:4" ht="14.25" x14ac:dyDescent="0.2">
      <c r="A43" s="132" t="s">
        <v>128</v>
      </c>
      <c r="C43" s="133" t="s">
        <v>153</v>
      </c>
    </row>
    <row r="44" spans="1:4" ht="14.25" x14ac:dyDescent="0.2">
      <c r="A44" s="125"/>
    </row>
    <row r="45" spans="1:4" ht="30" x14ac:dyDescent="0.25">
      <c r="A45" s="123" t="s">
        <v>152</v>
      </c>
      <c r="B45" s="120" t="s">
        <v>123</v>
      </c>
      <c r="C45" s="124" t="s">
        <v>124</v>
      </c>
    </row>
    <row r="46" spans="1:4" ht="14.25" x14ac:dyDescent="0.2">
      <c r="A46" s="125"/>
    </row>
    <row r="47" spans="1:4" ht="14.25" x14ac:dyDescent="0.2">
      <c r="A47" s="125" t="s">
        <v>126</v>
      </c>
      <c r="B47" s="128">
        <f>COUNTIF('Abgeschlossene Verträge'!E6:E33331,"(3) Einholung von Vergleichsangeboten nach Nr. 1.3 NBest-EU bzw. NBest-EU-Kosten")</f>
        <v>0</v>
      </c>
    </row>
    <row r="48" spans="1:4" ht="14.25" x14ac:dyDescent="0.2">
      <c r="B48" s="128"/>
    </row>
    <row r="49" spans="1:4" ht="14.25" x14ac:dyDescent="0.2">
      <c r="A49" s="125" t="s">
        <v>127</v>
      </c>
      <c r="B49" s="128">
        <f>COUNTIF('Abgeschlossene Verträge'!J6:J33331,"3a - (Angebote) Hoher Auftragswert")+COUNTIF('Abgeschlossene Verträge'!J6:J33331,"3b - (Angebote) Frühe und späte Vergaben")+COUNTIF('Abgeschlossene Verträge'!J6:J33331,"3c - (Angebote) Hohe Anzahl kleiner Auftragswerte")+COUNTIF('Abgeschlossene Verträge'!J6:J33331,"3d - (Angebote) Verdacht auf Rechtsverstöße")+COUNTIF('Abgeschlossene Verträge'!J6:J33331,"3e - (Angebote) Aufträge, zu denen ein Nachtrag gehört (bzw. mehrere Nachträge)")</f>
        <v>0</v>
      </c>
      <c r="C49" s="131" t="str">
        <f>IF(B47&lt;1,"",B49/B47)</f>
        <v/>
      </c>
    </row>
    <row r="50" spans="1:4" ht="14.25" x14ac:dyDescent="0.2">
      <c r="A50" s="132" t="s">
        <v>128</v>
      </c>
      <c r="C50" s="133" t="s">
        <v>153</v>
      </c>
    </row>
    <row r="51" spans="1:4" ht="14.25" x14ac:dyDescent="0.2">
      <c r="A51" s="132"/>
      <c r="C51" s="133"/>
    </row>
    <row r="52" spans="1:4" ht="14.25" x14ac:dyDescent="0.2">
      <c r="A52" s="125" t="s">
        <v>130</v>
      </c>
      <c r="B52" s="134">
        <f>SUMIF('Abgeschlossene Verträge'!E6:E33331,"(3) Einholung von Vergleichsangeboten nach Nr. 1.3 NBest-EU bzw. NBest-EU-Kosten",'Abgeschlossene Verträge'!H6:H33331)</f>
        <v>0</v>
      </c>
      <c r="C52" s="135"/>
      <c r="D52" s="134"/>
    </row>
    <row r="53" spans="1:4" ht="14.25" x14ac:dyDescent="0.2">
      <c r="B53" s="134"/>
      <c r="C53" s="125"/>
    </row>
    <row r="54" spans="1:4" ht="14.25" x14ac:dyDescent="0.2">
      <c r="A54" s="125" t="s">
        <v>131</v>
      </c>
      <c r="B54" s="134">
        <f>SUMIF('Abgeschlossene Verträge'!J6:J33331,"3a - (Angebote) Hoher Auftragswert ",'Abgeschlossene Verträge'!H6:H33331)+SUMIF('Abgeschlossene Verträge'!J6:J33331,"3b - (Angebote) Frühe und späte Vergaben",'Abgeschlossene Verträge'!H6:H33331)+SUMIF('Abgeschlossene Verträge'!J6:J33331,"3c - (Angebote) Hohe Anzahl kleiner Auftragswerte",'Abgeschlossene Verträge'!H6:H33331)+SUMIF('Abgeschlossene Verträge'!J6:J33331,"3d - (Angebote) Verdacht auf Rechtsverstöße",'Abgeschlossene Verträge'!H6:H33331)+SUMIF('Abgeschlossene Verträge'!J6:J33331,"3e - (Angebote) Aufträge, zu denen ein Nachtrag gehört (bzw. mehrere Nachträge)",'Abgeschlossene Verträge'!H6:H33331)</f>
        <v>0</v>
      </c>
      <c r="C54" s="136" t="str">
        <f>IF(B52&lt;1,"",B54/B52)</f>
        <v/>
      </c>
      <c r="D54" s="134"/>
    </row>
    <row r="55" spans="1:4" ht="14.25" x14ac:dyDescent="0.2">
      <c r="A55" s="132" t="s">
        <v>128</v>
      </c>
      <c r="C55" s="133" t="s">
        <v>153</v>
      </c>
    </row>
    <row r="56" spans="1:4" ht="14.25" x14ac:dyDescent="0.2">
      <c r="A56" s="125"/>
    </row>
    <row r="57" spans="1:4" ht="15" x14ac:dyDescent="0.2">
      <c r="A57" s="141"/>
    </row>
    <row r="58" spans="1:4" ht="14.25" x14ac:dyDescent="0.2">
      <c r="A58" s="125"/>
    </row>
    <row r="59" spans="1:4" ht="14.25" x14ac:dyDescent="0.2">
      <c r="A59" s="125"/>
    </row>
    <row r="60" spans="1:4" x14ac:dyDescent="0.2">
      <c r="A60" s="140"/>
    </row>
    <row r="61" spans="1:4" x14ac:dyDescent="0.2">
      <c r="A61" s="140"/>
    </row>
  </sheetData>
  <sheetProtection algorithmName="SHA-512" hashValue="b8iEU+LmRW3qM0BB6ZksdKlQ2K/jDFTKO09p0zGQnU5ED7i8coNa6DB2FtZV+TzsFITBtKeynj9NKny2zkPPuw==" saltValue="28ww7Lq2VpqId9LwIxrzxg==" spinCount="100000" sheet="1" objects="1" scenarios="1"/>
  <conditionalFormatting sqref="A8">
    <cfRule type="containsText" dxfId="11" priority="7" operator="containsText" text="3">
      <formula>NOT(ISERROR(SEARCH("3",A8)))</formula>
    </cfRule>
    <cfRule type="containsText" dxfId="10" priority="8" operator="containsText" text="2">
      <formula>NOT(ISERROR(SEARCH("2",A8)))</formula>
    </cfRule>
    <cfRule type="containsText" dxfId="9" priority="9" operator="containsText" text="1">
      <formula>NOT(ISERROR(SEARCH("1",A8)))</formula>
    </cfRule>
  </conditionalFormatting>
  <conditionalFormatting sqref="A20">
    <cfRule type="containsText" dxfId="8" priority="10" operator="containsText" text="3">
      <formula>NOT(ISERROR(SEARCH("3",A20)))</formula>
    </cfRule>
    <cfRule type="containsText" dxfId="7" priority="11" operator="containsText" text="2">
      <formula>NOT(ISERROR(SEARCH("2",A20)))</formula>
    </cfRule>
    <cfRule type="containsText" dxfId="6" priority="12" operator="containsText" text="1">
      <formula>NOT(ISERROR(SEARCH("1",A20)))</formula>
    </cfRule>
  </conditionalFormatting>
  <conditionalFormatting sqref="A32">
    <cfRule type="containsText" dxfId="5" priority="1" operator="containsText" text="3">
      <formula>NOT(ISERROR(SEARCH("3",A32)))</formula>
    </cfRule>
    <cfRule type="containsText" dxfId="4" priority="2" operator="containsText" text="2">
      <formula>NOT(ISERROR(SEARCH("2",A32)))</formula>
    </cfRule>
    <cfRule type="containsText" dxfId="3" priority="3" operator="containsText" text="1">
      <formula>NOT(ISERROR(SEARCH("1",A32)))</formula>
    </cfRule>
  </conditionalFormatting>
  <conditionalFormatting sqref="A45">
    <cfRule type="containsText" dxfId="2" priority="4" operator="containsText" text="3">
      <formula>NOT(ISERROR(SEARCH("3",A45)))</formula>
    </cfRule>
    <cfRule type="containsText" dxfId="1" priority="5" operator="containsText" text="2">
      <formula>NOT(ISERROR(SEARCH("2",A45)))</formula>
    </cfRule>
    <cfRule type="containsText" dxfId="0" priority="6" operator="containsText" text="1">
      <formula>NOT(ISERROR(SEARCH("1",A45)))</formula>
    </cfRule>
  </conditionalFormatting>
  <pageMargins left="0.70866141732283472" right="0.70866141732283472" top="0.78740157480314965" bottom="0.78740157480314965" header="0.31496062992125984" footer="0.31496062992125984"/>
  <pageSetup paperSize="9" scale="73" fitToHeight="0" orientation="portrait" r:id="rId1"/>
  <headerFooter>
    <oddHeader>&amp;LEFRE/JTF 2021-2027_Vertragsübersicht-Prüfprotokoll</oddHeader>
    <oddFooter xml:space="preserve">&amp;L62770  09/25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54C3-8BFC-4C54-9CBD-43058274967A}">
  <sheetPr codeName="Tabelle9">
    <pageSetUpPr fitToPage="1"/>
  </sheetPr>
  <dimension ref="A1:F58"/>
  <sheetViews>
    <sheetView zoomScaleNormal="100" workbookViewId="0">
      <selection activeCell="B3" sqref="B3"/>
    </sheetView>
  </sheetViews>
  <sheetFormatPr baseColWidth="10" defaultRowHeight="12.75" x14ac:dyDescent="0.2"/>
  <cols>
    <col min="1" max="1" width="29.7109375" customWidth="1"/>
    <col min="2" max="2" width="29.140625" customWidth="1"/>
    <col min="3" max="3" width="17.28515625" customWidth="1"/>
  </cols>
  <sheetData>
    <row r="1" spans="1:6" ht="15" x14ac:dyDescent="0.25">
      <c r="A1" s="142" t="s">
        <v>134</v>
      </c>
      <c r="C1" s="143"/>
    </row>
    <row r="2" spans="1:6" x14ac:dyDescent="0.2">
      <c r="C2" s="91"/>
    </row>
    <row r="3" spans="1:6" ht="15" x14ac:dyDescent="0.25">
      <c r="A3" s="144" t="s">
        <v>135</v>
      </c>
      <c r="B3" s="149" t="s">
        <v>119</v>
      </c>
    </row>
    <row r="4" spans="1:6" ht="15" x14ac:dyDescent="0.25">
      <c r="A4" s="142" t="s">
        <v>136</v>
      </c>
      <c r="B4" s="149" t="s">
        <v>119</v>
      </c>
    </row>
    <row r="5" spans="1:6" ht="15" x14ac:dyDescent="0.25">
      <c r="A5" s="142" t="s">
        <v>137</v>
      </c>
      <c r="B5" s="150"/>
    </row>
    <row r="8" spans="1:6" x14ac:dyDescent="0.2">
      <c r="A8" s="221"/>
      <c r="B8" s="221"/>
      <c r="C8" s="221"/>
      <c r="D8" s="221"/>
      <c r="E8" s="221"/>
      <c r="F8" s="221"/>
    </row>
    <row r="9" spans="1:6" x14ac:dyDescent="0.2">
      <c r="A9" s="221"/>
      <c r="B9" s="221"/>
      <c r="C9" s="221"/>
      <c r="D9" s="221"/>
      <c r="E9" s="221"/>
      <c r="F9" s="221"/>
    </row>
    <row r="10" spans="1:6" x14ac:dyDescent="0.2">
      <c r="A10" s="221"/>
      <c r="B10" s="221"/>
      <c r="C10" s="221"/>
      <c r="D10" s="221"/>
      <c r="E10" s="221"/>
      <c r="F10" s="221"/>
    </row>
    <row r="11" spans="1:6" x14ac:dyDescent="0.2">
      <c r="A11" s="221"/>
      <c r="B11" s="221"/>
      <c r="C11" s="221"/>
      <c r="D11" s="221"/>
      <c r="E11" s="221"/>
      <c r="F11" s="221"/>
    </row>
    <row r="12" spans="1:6" x14ac:dyDescent="0.2">
      <c r="A12" s="221"/>
      <c r="B12" s="221"/>
      <c r="C12" s="221"/>
      <c r="D12" s="221"/>
      <c r="E12" s="221"/>
      <c r="F12" s="221"/>
    </row>
    <row r="13" spans="1:6" x14ac:dyDescent="0.2">
      <c r="A13" s="221"/>
      <c r="B13" s="221"/>
      <c r="C13" s="221"/>
      <c r="D13" s="221"/>
      <c r="E13" s="221"/>
      <c r="F13" s="221"/>
    </row>
    <row r="14" spans="1:6" x14ac:dyDescent="0.2">
      <c r="A14" s="221"/>
      <c r="B14" s="221"/>
      <c r="C14" s="221"/>
      <c r="D14" s="221"/>
      <c r="E14" s="221"/>
      <c r="F14" s="221"/>
    </row>
    <row r="15" spans="1:6" x14ac:dyDescent="0.2">
      <c r="A15" s="221"/>
      <c r="B15" s="221"/>
      <c r="C15" s="221"/>
      <c r="D15" s="221"/>
      <c r="E15" s="221"/>
      <c r="F15" s="221"/>
    </row>
    <row r="16" spans="1:6" x14ac:dyDescent="0.2">
      <c r="A16" s="221"/>
      <c r="B16" s="221"/>
      <c r="C16" s="221"/>
      <c r="D16" s="221"/>
      <c r="E16" s="221"/>
      <c r="F16" s="221"/>
    </row>
    <row r="17" spans="1:6" x14ac:dyDescent="0.2">
      <c r="A17" s="221"/>
      <c r="B17" s="221"/>
      <c r="C17" s="221"/>
      <c r="D17" s="221"/>
      <c r="E17" s="221"/>
      <c r="F17" s="221"/>
    </row>
    <row r="18" spans="1:6" x14ac:dyDescent="0.2">
      <c r="A18" s="221"/>
      <c r="B18" s="221"/>
      <c r="C18" s="221"/>
      <c r="D18" s="221"/>
      <c r="E18" s="221"/>
      <c r="F18" s="221"/>
    </row>
    <row r="19" spans="1:6" x14ac:dyDescent="0.2">
      <c r="A19" s="221"/>
      <c r="B19" s="221"/>
      <c r="C19" s="221"/>
      <c r="D19" s="221"/>
      <c r="E19" s="221"/>
      <c r="F19" s="221"/>
    </row>
    <row r="20" spans="1:6" x14ac:dyDescent="0.2">
      <c r="A20" s="221"/>
      <c r="B20" s="221"/>
      <c r="C20" s="221"/>
      <c r="D20" s="221"/>
      <c r="E20" s="221"/>
      <c r="F20" s="221"/>
    </row>
    <row r="21" spans="1:6" x14ac:dyDescent="0.2">
      <c r="A21" s="221"/>
      <c r="B21" s="221"/>
      <c r="C21" s="221"/>
      <c r="D21" s="221"/>
      <c r="E21" s="221"/>
      <c r="F21" s="221"/>
    </row>
    <row r="22" spans="1:6" x14ac:dyDescent="0.2">
      <c r="A22" s="221"/>
      <c r="B22" s="221"/>
      <c r="C22" s="221"/>
      <c r="D22" s="221"/>
      <c r="E22" s="221"/>
      <c r="F22" s="221"/>
    </row>
    <row r="23" spans="1:6" x14ac:dyDescent="0.2">
      <c r="A23" s="221"/>
      <c r="B23" s="221"/>
      <c r="C23" s="221"/>
      <c r="D23" s="221"/>
      <c r="E23" s="221"/>
      <c r="F23" s="221"/>
    </row>
    <row r="24" spans="1:6" x14ac:dyDescent="0.2">
      <c r="A24" s="221"/>
      <c r="B24" s="221"/>
      <c r="C24" s="221"/>
      <c r="D24" s="221"/>
      <c r="E24" s="221"/>
      <c r="F24" s="221"/>
    </row>
    <row r="25" spans="1:6" x14ac:dyDescent="0.2">
      <c r="A25" s="221"/>
      <c r="B25" s="221"/>
      <c r="C25" s="221"/>
      <c r="D25" s="221"/>
      <c r="E25" s="221"/>
      <c r="F25" s="221"/>
    </row>
    <row r="26" spans="1:6" x14ac:dyDescent="0.2">
      <c r="A26" s="221"/>
      <c r="B26" s="221"/>
      <c r="C26" s="221"/>
      <c r="D26" s="221"/>
      <c r="E26" s="221"/>
      <c r="F26" s="221"/>
    </row>
    <row r="27" spans="1:6" x14ac:dyDescent="0.2">
      <c r="A27" s="221"/>
      <c r="B27" s="221"/>
      <c r="C27" s="221"/>
      <c r="D27" s="221"/>
      <c r="E27" s="221"/>
      <c r="F27" s="221"/>
    </row>
    <row r="28" spans="1:6" x14ac:dyDescent="0.2">
      <c r="A28" s="221"/>
      <c r="B28" s="221"/>
      <c r="C28" s="221"/>
      <c r="D28" s="221"/>
      <c r="E28" s="221"/>
      <c r="F28" s="221"/>
    </row>
    <row r="29" spans="1:6" x14ac:dyDescent="0.2">
      <c r="A29" s="221"/>
      <c r="B29" s="221"/>
      <c r="C29" s="221"/>
      <c r="D29" s="221"/>
      <c r="E29" s="221"/>
      <c r="F29" s="221"/>
    </row>
    <row r="30" spans="1:6" x14ac:dyDescent="0.2">
      <c r="A30" s="221"/>
      <c r="B30" s="221"/>
      <c r="C30" s="221"/>
      <c r="D30" s="221"/>
      <c r="E30" s="221"/>
      <c r="F30" s="221"/>
    </row>
    <row r="31" spans="1:6" x14ac:dyDescent="0.2">
      <c r="A31" s="221"/>
      <c r="B31" s="221"/>
      <c r="C31" s="221"/>
      <c r="D31" s="221"/>
      <c r="E31" s="221"/>
      <c r="F31" s="221"/>
    </row>
    <row r="32" spans="1:6" x14ac:dyDescent="0.2">
      <c r="A32" s="221"/>
      <c r="B32" s="221"/>
      <c r="C32" s="221"/>
      <c r="D32" s="221"/>
      <c r="E32" s="221"/>
      <c r="F32" s="221"/>
    </row>
    <row r="33" spans="1:6" x14ac:dyDescent="0.2">
      <c r="A33" s="221"/>
      <c r="B33" s="221"/>
      <c r="C33" s="221"/>
      <c r="D33" s="221"/>
      <c r="E33" s="221"/>
      <c r="F33" s="221"/>
    </row>
    <row r="34" spans="1:6" x14ac:dyDescent="0.2">
      <c r="A34" s="221"/>
      <c r="B34" s="221"/>
      <c r="C34" s="221"/>
      <c r="D34" s="221"/>
      <c r="E34" s="221"/>
      <c r="F34" s="221"/>
    </row>
    <row r="35" spans="1:6" x14ac:dyDescent="0.2">
      <c r="A35" s="221"/>
      <c r="B35" s="221"/>
      <c r="C35" s="221"/>
      <c r="D35" s="221"/>
      <c r="E35" s="221"/>
      <c r="F35" s="221"/>
    </row>
    <row r="36" spans="1:6" x14ac:dyDescent="0.2">
      <c r="A36" s="221"/>
      <c r="B36" s="221"/>
      <c r="C36" s="221"/>
      <c r="D36" s="221"/>
      <c r="E36" s="221"/>
      <c r="F36" s="221"/>
    </row>
    <row r="37" spans="1:6" x14ac:dyDescent="0.2">
      <c r="A37" s="221"/>
      <c r="B37" s="221"/>
      <c r="C37" s="221"/>
      <c r="D37" s="221"/>
      <c r="E37" s="221"/>
      <c r="F37" s="221"/>
    </row>
    <row r="38" spans="1:6" x14ac:dyDescent="0.2">
      <c r="A38" s="221"/>
      <c r="B38" s="221"/>
      <c r="C38" s="221"/>
      <c r="D38" s="221"/>
      <c r="E38" s="221"/>
      <c r="F38" s="221"/>
    </row>
    <row r="39" spans="1:6" x14ac:dyDescent="0.2">
      <c r="A39" s="221"/>
      <c r="B39" s="221"/>
      <c r="C39" s="221"/>
      <c r="D39" s="221"/>
      <c r="E39" s="221"/>
      <c r="F39" s="221"/>
    </row>
    <row r="40" spans="1:6" x14ac:dyDescent="0.2">
      <c r="A40" s="221"/>
      <c r="B40" s="221"/>
      <c r="C40" s="221"/>
      <c r="D40" s="221"/>
      <c r="E40" s="221"/>
      <c r="F40" s="221"/>
    </row>
    <row r="41" spans="1:6" x14ac:dyDescent="0.2">
      <c r="A41" s="221"/>
      <c r="B41" s="221"/>
      <c r="C41" s="221"/>
      <c r="D41" s="221"/>
      <c r="E41" s="221"/>
      <c r="F41" s="221"/>
    </row>
    <row r="42" spans="1:6" x14ac:dyDescent="0.2">
      <c r="A42" s="221"/>
      <c r="B42" s="221"/>
      <c r="C42" s="221"/>
      <c r="D42" s="221"/>
      <c r="E42" s="221"/>
      <c r="F42" s="221"/>
    </row>
    <row r="43" spans="1:6" x14ac:dyDescent="0.2">
      <c r="A43" s="221"/>
      <c r="B43" s="221"/>
      <c r="C43" s="221"/>
      <c r="D43" s="221"/>
      <c r="E43" s="221"/>
      <c r="F43" s="221"/>
    </row>
    <row r="44" spans="1:6" x14ac:dyDescent="0.2">
      <c r="A44" s="221"/>
      <c r="B44" s="221"/>
      <c r="C44" s="221"/>
      <c r="D44" s="221"/>
      <c r="E44" s="221"/>
      <c r="F44" s="221"/>
    </row>
    <row r="45" spans="1:6" x14ac:dyDescent="0.2">
      <c r="A45" s="221"/>
      <c r="B45" s="221"/>
      <c r="C45" s="221"/>
      <c r="D45" s="221"/>
      <c r="E45" s="221"/>
      <c r="F45" s="221"/>
    </row>
    <row r="46" spans="1:6" x14ac:dyDescent="0.2">
      <c r="A46" s="221"/>
      <c r="B46" s="221"/>
      <c r="C46" s="221"/>
      <c r="D46" s="221"/>
      <c r="E46" s="221"/>
      <c r="F46" s="221"/>
    </row>
    <row r="47" spans="1:6" x14ac:dyDescent="0.2">
      <c r="A47" s="221"/>
      <c r="B47" s="221"/>
      <c r="C47" s="221"/>
      <c r="D47" s="221"/>
      <c r="E47" s="221"/>
      <c r="F47" s="221"/>
    </row>
    <row r="48" spans="1:6" x14ac:dyDescent="0.2">
      <c r="A48" s="221"/>
      <c r="B48" s="221"/>
      <c r="C48" s="221"/>
      <c r="D48" s="221"/>
      <c r="E48" s="221"/>
      <c r="F48" s="221"/>
    </row>
    <row r="49" spans="1:6" x14ac:dyDescent="0.2">
      <c r="A49" s="221"/>
      <c r="B49" s="221"/>
      <c r="C49" s="221"/>
      <c r="D49" s="221"/>
      <c r="E49" s="221"/>
      <c r="F49" s="221"/>
    </row>
    <row r="50" spans="1:6" x14ac:dyDescent="0.2">
      <c r="A50" s="221"/>
      <c r="B50" s="221"/>
      <c r="C50" s="221"/>
      <c r="D50" s="221"/>
      <c r="E50" s="221"/>
      <c r="F50" s="221"/>
    </row>
    <row r="51" spans="1:6" x14ac:dyDescent="0.2">
      <c r="A51" s="221"/>
      <c r="B51" s="221"/>
      <c r="C51" s="221"/>
      <c r="D51" s="221"/>
      <c r="E51" s="221"/>
      <c r="F51" s="221"/>
    </row>
    <row r="52" spans="1:6" x14ac:dyDescent="0.2">
      <c r="A52" s="221"/>
      <c r="B52" s="221"/>
      <c r="C52" s="221"/>
      <c r="D52" s="221"/>
      <c r="E52" s="221"/>
      <c r="F52" s="221"/>
    </row>
    <row r="53" spans="1:6" x14ac:dyDescent="0.2">
      <c r="A53" s="221"/>
      <c r="B53" s="221"/>
      <c r="C53" s="221"/>
      <c r="D53" s="221"/>
      <c r="E53" s="221"/>
      <c r="F53" s="221"/>
    </row>
    <row r="54" spans="1:6" x14ac:dyDescent="0.2">
      <c r="A54" s="221"/>
      <c r="B54" s="221"/>
      <c r="C54" s="221"/>
      <c r="D54" s="221"/>
      <c r="E54" s="221"/>
      <c r="F54" s="221"/>
    </row>
    <row r="55" spans="1:6" x14ac:dyDescent="0.2">
      <c r="A55" s="221"/>
      <c r="B55" s="221"/>
      <c r="C55" s="221"/>
      <c r="D55" s="221"/>
      <c r="E55" s="221"/>
      <c r="F55" s="221"/>
    </row>
    <row r="56" spans="1:6" x14ac:dyDescent="0.2">
      <c r="A56" s="221"/>
      <c r="B56" s="221"/>
      <c r="C56" s="221"/>
      <c r="D56" s="221"/>
      <c r="E56" s="221"/>
      <c r="F56" s="221"/>
    </row>
    <row r="57" spans="1:6" x14ac:dyDescent="0.2">
      <c r="A57" s="221"/>
      <c r="B57" s="221"/>
      <c r="C57" s="221"/>
      <c r="D57" s="221"/>
      <c r="E57" s="221"/>
      <c r="F57" s="221"/>
    </row>
    <row r="58" spans="1:6" x14ac:dyDescent="0.2">
      <c r="A58" s="221"/>
      <c r="B58" s="221"/>
      <c r="C58" s="221"/>
      <c r="D58" s="221"/>
      <c r="E58" s="221"/>
      <c r="F58" s="221"/>
    </row>
  </sheetData>
  <sheetProtection algorithmName="SHA-512" hashValue="/GhOOOq1sJUnHDHNBSFTGnAY8NyxNWUxZTcn28W2U3vQ/eXVUBzEFqQDGZpxlItDwirfA7PVa8SAPY5rBhanKg==" saltValue="Ul0JaSq1WrvszZ2NmKue2A==" spinCount="100000" sheet="1" objects="1" scenarios="1" selectLockedCells="1"/>
  <mergeCells count="1">
    <mergeCell ref="A8:F58"/>
  </mergeCells>
  <pageMargins left="0.70866141732283472" right="0.70866141732283472" top="0.78740157480314965" bottom="0.78740157480314965" header="0.31496062992125984" footer="0.31496062992125984"/>
  <pageSetup paperSize="9" scale="80" orientation="portrait" r:id="rId1"/>
  <headerFooter>
    <oddHeader>&amp;LEFRE/JTF 2021-2027_Vertragsübersicht-Prüfprotokoll</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Deckblatt</vt:lpstr>
      <vt:lpstr>Ausfüllhinweise</vt:lpstr>
      <vt:lpstr>Abgeschlossene Verträge</vt:lpstr>
      <vt:lpstr>Angaben EU-Oberschwelle (1)</vt:lpstr>
      <vt:lpstr>Wirtschaftlich Berechtigter (2)</vt:lpstr>
      <vt:lpstr>Unterauftrag (3)</vt:lpstr>
      <vt:lpstr>Erklärungen</vt:lpstr>
      <vt:lpstr>Prüfprotokoll</vt:lpstr>
      <vt:lpstr>Ergebnis Prüfung</vt:lpstr>
      <vt:lpstr>Deckblatt!dr</vt:lpstr>
      <vt:lpstr>Erklärungen!dr</vt:lpstr>
      <vt:lpstr>Ausfüllhinweise!Druckbereich</vt:lpstr>
      <vt:lpstr>Deckblatt!Druckbereich</vt:lpstr>
      <vt:lpstr>Erklärungen!Druckbereich</vt:lpstr>
      <vt:lpstr>'Abgeschlossene Verträge'!Print_Area</vt:lpstr>
      <vt:lpstr>Ausfüllhinweise!Print_Area</vt:lpstr>
      <vt:lpstr>Deckblatt!Print_Area</vt:lpstr>
      <vt:lpstr>Erklärungen!Print_Area</vt:lpstr>
      <vt:lpstr>'Wirtschaftlich Berechtigter (2)'!Print_Area</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2025-09-15T09:05:41Z</cp:lastPrinted>
  <dcterms:created xsi:type="dcterms:W3CDTF">2014-10-06T11:33:38Z</dcterms:created>
  <dcterms:modified xsi:type="dcterms:W3CDTF">2025-11-10T09:28:51Z</dcterms:modified>
</cp:coreProperties>
</file>