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 - Teil2\"/>
    </mc:Choice>
  </mc:AlternateContent>
  <xr:revisionPtr revIDLastSave="0" documentId="8_{C7DF9973-C5FB-4FCE-9598-ED342AB26A2F}" xr6:coauthVersionLast="47" xr6:coauthVersionMax="47" xr10:uidLastSave="{00000000-0000-0000-0000-000000000000}"/>
  <bookViews>
    <workbookView xWindow="345" yWindow="375" windowWidth="18060" windowHeight="11280" firstSheet="1" activeTab="2" xr2:uid="{00000000-000D-0000-FFFF-FFFF00000000}"/>
  </bookViews>
  <sheets>
    <sheet name="Eingaben und Prämissen" sheetId="9" r:id="rId1"/>
    <sheet name="Kosten_Einnahmen - nominal" sheetId="10" r:id="rId2"/>
    <sheet name="Kosten_Einnahmen_abgezinst" sheetId="11" r:id="rId3"/>
  </sheets>
  <definedNames>
    <definedName name="_xlnm.Print_Area" localSheetId="0">'Eingaben und Prämissen'!$A$1:$K$34</definedName>
    <definedName name="_xlnm.Print_Area" localSheetId="1">'Kosten_Einnahmen - nominal'!$A$1:$K$71</definedName>
    <definedName name="_xlnm.Print_Area" localSheetId="2">Kosten_Einnahmen_abgezinst!$A$2:$J$59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0" l="1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J22" i="10" s="1"/>
  <c r="D22" i="11" s="1"/>
  <c r="H22" i="11" s="1"/>
  <c r="I23" i="10"/>
  <c r="I24" i="10"/>
  <c r="I25" i="10"/>
  <c r="I26" i="10"/>
  <c r="I27" i="10"/>
  <c r="I28" i="10"/>
  <c r="I29" i="10"/>
  <c r="J29" i="10" s="1"/>
  <c r="I30" i="10"/>
  <c r="I31" i="10"/>
  <c r="I32" i="10"/>
  <c r="I33" i="10"/>
  <c r="J33" i="10" s="1"/>
  <c r="D33" i="11" s="1"/>
  <c r="I34" i="10"/>
  <c r="I35" i="10"/>
  <c r="I36" i="10"/>
  <c r="I37" i="10"/>
  <c r="I38" i="10"/>
  <c r="I39" i="10"/>
  <c r="I40" i="10"/>
  <c r="I41" i="10"/>
  <c r="I42" i="10"/>
  <c r="I43" i="10"/>
  <c r="I44" i="10"/>
  <c r="I45" i="10"/>
  <c r="J45" i="10" s="1"/>
  <c r="D45" i="11" s="1"/>
  <c r="I46" i="10"/>
  <c r="I47" i="10"/>
  <c r="I48" i="10"/>
  <c r="I49" i="10"/>
  <c r="J49" i="10" s="1"/>
  <c r="D49" i="11" s="1"/>
  <c r="I50" i="10"/>
  <c r="I51" i="10"/>
  <c r="I52" i="10"/>
  <c r="I53" i="10"/>
  <c r="I54" i="10"/>
  <c r="J54" i="10" s="1"/>
  <c r="D54" i="11" s="1"/>
  <c r="H54" i="11" s="1"/>
  <c r="I55" i="10"/>
  <c r="I7" i="10"/>
  <c r="G8" i="10"/>
  <c r="J8" i="10" s="1"/>
  <c r="D8" i="11" s="1"/>
  <c r="G9" i="10"/>
  <c r="G10" i="10"/>
  <c r="J10" i="10" s="1"/>
  <c r="D10" i="11" s="1"/>
  <c r="H10" i="11" s="1"/>
  <c r="G11" i="10"/>
  <c r="J11" i="10" s="1"/>
  <c r="D11" i="11" s="1"/>
  <c r="H11" i="11" s="1"/>
  <c r="G12" i="10"/>
  <c r="G13" i="10"/>
  <c r="G14" i="10"/>
  <c r="J14" i="10" s="1"/>
  <c r="G15" i="10"/>
  <c r="G16" i="10"/>
  <c r="J16" i="10" s="1"/>
  <c r="D16" i="11" s="1"/>
  <c r="G17" i="10"/>
  <c r="G18" i="10"/>
  <c r="G19" i="10"/>
  <c r="G20" i="10"/>
  <c r="G21" i="10"/>
  <c r="G22" i="10"/>
  <c r="G23" i="10"/>
  <c r="G24" i="10"/>
  <c r="J24" i="10" s="1"/>
  <c r="G25" i="10"/>
  <c r="G26" i="10"/>
  <c r="G27" i="10"/>
  <c r="G28" i="10"/>
  <c r="J28" i="10" s="1"/>
  <c r="D28" i="11" s="1"/>
  <c r="H28" i="11" s="1"/>
  <c r="G29" i="10"/>
  <c r="G30" i="10"/>
  <c r="J30" i="10" s="1"/>
  <c r="D30" i="11" s="1"/>
  <c r="G31" i="10"/>
  <c r="G32" i="10"/>
  <c r="G33" i="10"/>
  <c r="G34" i="10"/>
  <c r="J34" i="10" s="1"/>
  <c r="D34" i="11" s="1"/>
  <c r="H34" i="11" s="1"/>
  <c r="G35" i="10"/>
  <c r="J35" i="10" s="1"/>
  <c r="D35" i="11" s="1"/>
  <c r="G36" i="10"/>
  <c r="G37" i="10"/>
  <c r="G38" i="10"/>
  <c r="G39" i="10"/>
  <c r="G40" i="10"/>
  <c r="G41" i="10"/>
  <c r="G42" i="10"/>
  <c r="G43" i="10"/>
  <c r="J43" i="10" s="1"/>
  <c r="G44" i="10"/>
  <c r="G45" i="10"/>
  <c r="G46" i="10"/>
  <c r="J46" i="10" s="1"/>
  <c r="G47" i="10"/>
  <c r="J47" i="10" s="1"/>
  <c r="G48" i="10"/>
  <c r="G49" i="10"/>
  <c r="G50" i="10"/>
  <c r="J50" i="10" s="1"/>
  <c r="G51" i="10"/>
  <c r="G52" i="10"/>
  <c r="G53" i="10"/>
  <c r="G54" i="10"/>
  <c r="G55" i="10"/>
  <c r="G7" i="10"/>
  <c r="E8" i="10"/>
  <c r="E9" i="10"/>
  <c r="E10" i="10"/>
  <c r="E11" i="10"/>
  <c r="E12" i="10"/>
  <c r="E13" i="10"/>
  <c r="F13" i="10" s="1"/>
  <c r="E13" i="11" s="1"/>
  <c r="I13" i="11" s="1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F36" i="10" s="1"/>
  <c r="E36" i="11" s="1"/>
  <c r="I36" i="11" s="1"/>
  <c r="E37" i="10"/>
  <c r="E38" i="10"/>
  <c r="E39" i="10"/>
  <c r="E40" i="10"/>
  <c r="E41" i="10"/>
  <c r="F41" i="10" s="1"/>
  <c r="E41" i="11" s="1"/>
  <c r="I41" i="11" s="1"/>
  <c r="E42" i="10"/>
  <c r="E43" i="10"/>
  <c r="E44" i="10"/>
  <c r="E45" i="10"/>
  <c r="F45" i="10" s="1"/>
  <c r="E45" i="11" s="1"/>
  <c r="I45" i="11" s="1"/>
  <c r="E46" i="10"/>
  <c r="E47" i="10"/>
  <c r="E48" i="10"/>
  <c r="E49" i="10"/>
  <c r="E50" i="10"/>
  <c r="E51" i="10"/>
  <c r="E52" i="10"/>
  <c r="F52" i="10" s="1"/>
  <c r="E52" i="11" s="1"/>
  <c r="I52" i="11" s="1"/>
  <c r="E53" i="10"/>
  <c r="E54" i="10"/>
  <c r="E55" i="10"/>
  <c r="E7" i="10"/>
  <c r="G6" i="10"/>
  <c r="E6" i="10"/>
  <c r="D8" i="10"/>
  <c r="F8" i="10" s="1"/>
  <c r="E8" i="11" s="1"/>
  <c r="I8" i="11" s="1"/>
  <c r="D9" i="10"/>
  <c r="D10" i="10"/>
  <c r="D11" i="10"/>
  <c r="D12" i="10"/>
  <c r="D13" i="10"/>
  <c r="D14" i="10"/>
  <c r="F14" i="10" s="1"/>
  <c r="E14" i="11" s="1"/>
  <c r="I14" i="11" s="1"/>
  <c r="D15" i="10"/>
  <c r="D16" i="10"/>
  <c r="D17" i="10"/>
  <c r="F17" i="10" s="1"/>
  <c r="D18" i="10"/>
  <c r="D19" i="10"/>
  <c r="D20" i="10"/>
  <c r="F20" i="10" s="1"/>
  <c r="E20" i="11" s="1"/>
  <c r="I20" i="11" s="1"/>
  <c r="D21" i="10"/>
  <c r="F21" i="10" s="1"/>
  <c r="E21" i="11" s="1"/>
  <c r="I21" i="11" s="1"/>
  <c r="D22" i="10"/>
  <c r="F22" i="10" s="1"/>
  <c r="E22" i="11" s="1"/>
  <c r="I22" i="11" s="1"/>
  <c r="D23" i="10"/>
  <c r="F23" i="10" s="1"/>
  <c r="E23" i="11" s="1"/>
  <c r="I23" i="11" s="1"/>
  <c r="D24" i="10"/>
  <c r="D25" i="10"/>
  <c r="D26" i="10"/>
  <c r="D27" i="10"/>
  <c r="D28" i="10"/>
  <c r="D29" i="10"/>
  <c r="D30" i="10"/>
  <c r="D31" i="10"/>
  <c r="D32" i="10"/>
  <c r="D33" i="10"/>
  <c r="F33" i="10" s="1"/>
  <c r="E33" i="11" s="1"/>
  <c r="I33" i="11" s="1"/>
  <c r="J33" i="11" s="1"/>
  <c r="D34" i="10"/>
  <c r="D35" i="10"/>
  <c r="D36" i="10"/>
  <c r="D37" i="10"/>
  <c r="F37" i="10" s="1"/>
  <c r="E37" i="11" s="1"/>
  <c r="I37" i="11" s="1"/>
  <c r="D38" i="10"/>
  <c r="F38" i="10" s="1"/>
  <c r="E38" i="11" s="1"/>
  <c r="D39" i="10"/>
  <c r="F39" i="10" s="1"/>
  <c r="E39" i="11" s="1"/>
  <c r="I39" i="11" s="1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F54" i="10" s="1"/>
  <c r="E54" i="11" s="1"/>
  <c r="I54" i="11" s="1"/>
  <c r="D55" i="10"/>
  <c r="F55" i="10" s="1"/>
  <c r="E55" i="11" s="1"/>
  <c r="I55" i="11" s="1"/>
  <c r="D7" i="10"/>
  <c r="F7" i="10" s="1"/>
  <c r="E7" i="11" s="1"/>
  <c r="I7" i="11" s="1"/>
  <c r="D6" i="10"/>
  <c r="F6" i="10" s="1"/>
  <c r="E6" i="11" s="1"/>
  <c r="C7" i="11"/>
  <c r="C8" i="11" s="1"/>
  <c r="C9" i="11" s="1"/>
  <c r="C10" i="11" s="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H56" i="10"/>
  <c r="F51" i="10"/>
  <c r="E51" i="11" s="1"/>
  <c r="I51" i="11" s="1"/>
  <c r="F47" i="10"/>
  <c r="E47" i="11" s="1"/>
  <c r="I47" i="11" s="1"/>
  <c r="H45" i="11"/>
  <c r="F35" i="10"/>
  <c r="J23" i="10"/>
  <c r="D23" i="11" s="1"/>
  <c r="F16" i="10"/>
  <c r="E16" i="11" s="1"/>
  <c r="I16" i="11" s="1"/>
  <c r="F12" i="10"/>
  <c r="E12" i="11" s="1"/>
  <c r="I12" i="11" s="1"/>
  <c r="C7" i="10"/>
  <c r="C8" i="10"/>
  <c r="C9" i="10" s="1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s="1"/>
  <c r="C40" i="10" s="1"/>
  <c r="C41" i="10" s="1"/>
  <c r="C42" i="10" s="1"/>
  <c r="C43" i="10" s="1"/>
  <c r="C44" i="10" s="1"/>
  <c r="C45" i="10" s="1"/>
  <c r="C46" i="10" s="1"/>
  <c r="C47" i="10" s="1"/>
  <c r="C48" i="10" s="1"/>
  <c r="C49" i="10" s="1"/>
  <c r="C50" i="10" s="1"/>
  <c r="C51" i="10" s="1"/>
  <c r="C52" i="10" s="1"/>
  <c r="C53" i="10" s="1"/>
  <c r="C54" i="10" s="1"/>
  <c r="C55" i="10" s="1"/>
  <c r="D21" i="9"/>
  <c r="I17" i="9"/>
  <c r="I16" i="9"/>
  <c r="I18" i="9" s="1"/>
  <c r="J18" i="10"/>
  <c r="D18" i="11" s="1"/>
  <c r="F46" i="10"/>
  <c r="E46" i="11" s="1"/>
  <c r="I46" i="11" s="1"/>
  <c r="F48" i="10"/>
  <c r="E48" i="11" s="1"/>
  <c r="I48" i="11" s="1"/>
  <c r="F32" i="10"/>
  <c r="E32" i="11" s="1"/>
  <c r="I32" i="11" s="1"/>
  <c r="H33" i="11"/>
  <c r="J37" i="10" l="1"/>
  <c r="J21" i="10"/>
  <c r="F31" i="10"/>
  <c r="E31" i="11" s="1"/>
  <c r="I31" i="11" s="1"/>
  <c r="F49" i="10"/>
  <c r="F29" i="10"/>
  <c r="E29" i="11" s="1"/>
  <c r="I29" i="11" s="1"/>
  <c r="G33" i="11"/>
  <c r="J17" i="10"/>
  <c r="D17" i="11" s="1"/>
  <c r="H17" i="11" s="1"/>
  <c r="F43" i="10"/>
  <c r="E43" i="11" s="1"/>
  <c r="I43" i="11" s="1"/>
  <c r="F27" i="10"/>
  <c r="E27" i="11" s="1"/>
  <c r="I27" i="11" s="1"/>
  <c r="I15" i="9"/>
  <c r="F25" i="10"/>
  <c r="F9" i="10"/>
  <c r="E9" i="11" s="1"/>
  <c r="I9" i="11" s="1"/>
  <c r="F28" i="10"/>
  <c r="E28" i="11" s="1"/>
  <c r="I28" i="11" s="1"/>
  <c r="G45" i="11"/>
  <c r="J13" i="10"/>
  <c r="D13" i="11" s="1"/>
  <c r="H13" i="11" s="1"/>
  <c r="J13" i="11" s="1"/>
  <c r="D56" i="10"/>
  <c r="F40" i="10"/>
  <c r="E40" i="11" s="1"/>
  <c r="I40" i="11" s="1"/>
  <c r="F24" i="10"/>
  <c r="E24" i="11" s="1"/>
  <c r="I24" i="11" s="1"/>
  <c r="J26" i="10"/>
  <c r="D26" i="11" s="1"/>
  <c r="G8" i="11"/>
  <c r="J41" i="10"/>
  <c r="D41" i="11" s="1"/>
  <c r="J25" i="10"/>
  <c r="D25" i="11" s="1"/>
  <c r="G25" i="11" s="1"/>
  <c r="F50" i="10"/>
  <c r="E50" i="11" s="1"/>
  <c r="I50" i="11" s="1"/>
  <c r="J50" i="11" s="1"/>
  <c r="F18" i="10"/>
  <c r="E18" i="11" s="1"/>
  <c r="I18" i="11" s="1"/>
  <c r="F53" i="10"/>
  <c r="E53" i="11" s="1"/>
  <c r="I53" i="11" s="1"/>
  <c r="D50" i="11"/>
  <c r="H50" i="11" s="1"/>
  <c r="E25" i="11"/>
  <c r="I25" i="11" s="1"/>
  <c r="K25" i="10"/>
  <c r="E17" i="11"/>
  <c r="G17" i="11" s="1"/>
  <c r="K17" i="10"/>
  <c r="H18" i="11"/>
  <c r="D29" i="11"/>
  <c r="K29" i="10"/>
  <c r="D47" i="11"/>
  <c r="K47" i="10"/>
  <c r="F10" i="10"/>
  <c r="K10" i="10" s="1"/>
  <c r="K45" i="10"/>
  <c r="J51" i="10"/>
  <c r="K41" i="10"/>
  <c r="G54" i="11"/>
  <c r="K33" i="10"/>
  <c r="K23" i="10"/>
  <c r="F44" i="10"/>
  <c r="E44" i="11" s="1"/>
  <c r="I44" i="11" s="1"/>
  <c r="J39" i="10"/>
  <c r="K39" i="10" s="1"/>
  <c r="J9" i="10"/>
  <c r="D9" i="11" s="1"/>
  <c r="J54" i="11"/>
  <c r="K37" i="10"/>
  <c r="J55" i="10"/>
  <c r="D55" i="11" s="1"/>
  <c r="D37" i="11"/>
  <c r="F30" i="10"/>
  <c r="E30" i="11" s="1"/>
  <c r="I30" i="11" s="1"/>
  <c r="F26" i="10"/>
  <c r="E26" i="11" s="1"/>
  <c r="F19" i="10"/>
  <c r="E19" i="11" s="1"/>
  <c r="I19" i="11" s="1"/>
  <c r="F15" i="10"/>
  <c r="E15" i="11" s="1"/>
  <c r="I15" i="11" s="1"/>
  <c r="J52" i="10"/>
  <c r="K52" i="10" s="1"/>
  <c r="J48" i="10"/>
  <c r="D48" i="11" s="1"/>
  <c r="J40" i="10"/>
  <c r="D40" i="11" s="1"/>
  <c r="H40" i="11" s="1"/>
  <c r="J40" i="11" s="1"/>
  <c r="J53" i="10"/>
  <c r="J42" i="10"/>
  <c r="D42" i="11" s="1"/>
  <c r="H42" i="11" s="1"/>
  <c r="J38" i="10"/>
  <c r="J31" i="10"/>
  <c r="D31" i="11" s="1"/>
  <c r="J27" i="10"/>
  <c r="D27" i="11" s="1"/>
  <c r="J19" i="10"/>
  <c r="J15" i="10"/>
  <c r="D15" i="11" s="1"/>
  <c r="I38" i="11"/>
  <c r="D52" i="11"/>
  <c r="K24" i="10"/>
  <c r="D24" i="11"/>
  <c r="H16" i="11"/>
  <c r="J16" i="11" s="1"/>
  <c r="G16" i="11"/>
  <c r="H49" i="11"/>
  <c r="H41" i="11"/>
  <c r="J41" i="11" s="1"/>
  <c r="G41" i="11"/>
  <c r="J22" i="11"/>
  <c r="K14" i="10"/>
  <c r="D14" i="11"/>
  <c r="E35" i="11"/>
  <c r="I35" i="11" s="1"/>
  <c r="K35" i="10"/>
  <c r="K55" i="10"/>
  <c r="I17" i="11"/>
  <c r="J17" i="11" s="1"/>
  <c r="G28" i="11"/>
  <c r="I56" i="10"/>
  <c r="K8" i="10"/>
  <c r="H30" i="11"/>
  <c r="K9" i="10"/>
  <c r="K16" i="10"/>
  <c r="K46" i="10"/>
  <c r="D46" i="11"/>
  <c r="K28" i="10"/>
  <c r="H35" i="11"/>
  <c r="K43" i="10"/>
  <c r="D43" i="11"/>
  <c r="J32" i="10"/>
  <c r="G22" i="11"/>
  <c r="G23" i="11"/>
  <c r="H23" i="11"/>
  <c r="J23" i="11" s="1"/>
  <c r="J45" i="11"/>
  <c r="F11" i="10"/>
  <c r="E11" i="11" s="1"/>
  <c r="I11" i="11" s="1"/>
  <c r="J11" i="11" s="1"/>
  <c r="E56" i="10"/>
  <c r="J28" i="11"/>
  <c r="J44" i="10"/>
  <c r="K31" i="10"/>
  <c r="K21" i="10"/>
  <c r="D21" i="11"/>
  <c r="K27" i="10"/>
  <c r="K22" i="10"/>
  <c r="H8" i="11"/>
  <c r="J8" i="11" s="1"/>
  <c r="I6" i="11"/>
  <c r="H26" i="11"/>
  <c r="F42" i="10"/>
  <c r="F34" i="10"/>
  <c r="G56" i="10"/>
  <c r="J6" i="10"/>
  <c r="J7" i="10"/>
  <c r="J36" i="10"/>
  <c r="J20" i="10"/>
  <c r="J12" i="10"/>
  <c r="K54" i="10"/>
  <c r="E10" i="11" l="1"/>
  <c r="K50" i="10"/>
  <c r="D39" i="11"/>
  <c r="H39" i="11" s="1"/>
  <c r="J39" i="11" s="1"/>
  <c r="F56" i="10"/>
  <c r="K11" i="10"/>
  <c r="K30" i="10"/>
  <c r="K18" i="10"/>
  <c r="E49" i="11"/>
  <c r="K49" i="10"/>
  <c r="H25" i="11"/>
  <c r="G13" i="11"/>
  <c r="G40" i="11"/>
  <c r="K13" i="10"/>
  <c r="K40" i="10"/>
  <c r="J18" i="11"/>
  <c r="G50" i="11"/>
  <c r="G9" i="11"/>
  <c r="G18" i="11"/>
  <c r="I26" i="11"/>
  <c r="J26" i="11" s="1"/>
  <c r="G26" i="11"/>
  <c r="D38" i="11"/>
  <c r="K38" i="10"/>
  <c r="H47" i="11"/>
  <c r="J47" i="11" s="1"/>
  <c r="G47" i="11"/>
  <c r="H9" i="11"/>
  <c r="J9" i="11" s="1"/>
  <c r="J35" i="11"/>
  <c r="J30" i="11"/>
  <c r="K48" i="10"/>
  <c r="K26" i="10"/>
  <c r="K19" i="10"/>
  <c r="D19" i="11"/>
  <c r="G35" i="11"/>
  <c r="K15" i="10"/>
  <c r="H27" i="11"/>
  <c r="J27" i="11" s="1"/>
  <c r="G27" i="11"/>
  <c r="D53" i="11"/>
  <c r="K53" i="10"/>
  <c r="G37" i="11"/>
  <c r="H37" i="11"/>
  <c r="J37" i="11" s="1"/>
  <c r="H29" i="11"/>
  <c r="J29" i="11" s="1"/>
  <c r="G29" i="11"/>
  <c r="H15" i="11"/>
  <c r="J15" i="11" s="1"/>
  <c r="G15" i="11"/>
  <c r="J25" i="11"/>
  <c r="H31" i="11"/>
  <c r="J31" i="11" s="1"/>
  <c r="G31" i="11"/>
  <c r="D51" i="11"/>
  <c r="K51" i="10"/>
  <c r="K6" i="10"/>
  <c r="D6" i="11"/>
  <c r="J56" i="10"/>
  <c r="G14" i="11"/>
  <c r="H14" i="11"/>
  <c r="J14" i="11" s="1"/>
  <c r="K20" i="10"/>
  <c r="D20" i="11"/>
  <c r="D32" i="11"/>
  <c r="K32" i="10"/>
  <c r="H43" i="11"/>
  <c r="J43" i="11" s="1"/>
  <c r="G43" i="11"/>
  <c r="H55" i="11"/>
  <c r="J55" i="11" s="1"/>
  <c r="G55" i="11"/>
  <c r="D36" i="11"/>
  <c r="K36" i="10"/>
  <c r="E34" i="11"/>
  <c r="K34" i="10"/>
  <c r="D44" i="11"/>
  <c r="K44" i="10"/>
  <c r="G11" i="11"/>
  <c r="G48" i="11"/>
  <c r="H48" i="11"/>
  <c r="J48" i="11" s="1"/>
  <c r="D7" i="11"/>
  <c r="K7" i="10"/>
  <c r="K42" i="10"/>
  <c r="E42" i="11"/>
  <c r="H21" i="11"/>
  <c r="J21" i="11" s="1"/>
  <c r="G21" i="11"/>
  <c r="G46" i="11"/>
  <c r="H46" i="11"/>
  <c r="J46" i="11" s="1"/>
  <c r="G39" i="11"/>
  <c r="G24" i="11"/>
  <c r="H24" i="11"/>
  <c r="J24" i="11" s="1"/>
  <c r="G30" i="11"/>
  <c r="D12" i="11"/>
  <c r="K12" i="10"/>
  <c r="I10" i="11"/>
  <c r="J10" i="11" s="1"/>
  <c r="G10" i="11"/>
  <c r="G52" i="11"/>
  <c r="H52" i="11"/>
  <c r="J52" i="11" s="1"/>
  <c r="I49" i="11" l="1"/>
  <c r="J49" i="11" s="1"/>
  <c r="G49" i="11"/>
  <c r="H53" i="11"/>
  <c r="J53" i="11" s="1"/>
  <c r="G53" i="11"/>
  <c r="G51" i="11"/>
  <c r="H51" i="11"/>
  <c r="J51" i="11" s="1"/>
  <c r="H38" i="11"/>
  <c r="J38" i="11" s="1"/>
  <c r="G38" i="11"/>
  <c r="G19" i="11"/>
  <c r="H19" i="11"/>
  <c r="J19" i="11" s="1"/>
  <c r="H7" i="11"/>
  <c r="J7" i="11" s="1"/>
  <c r="G7" i="11"/>
  <c r="K56" i="10"/>
  <c r="I42" i="11"/>
  <c r="J42" i="11" s="1"/>
  <c r="G42" i="11"/>
  <c r="I34" i="11"/>
  <c r="J34" i="11" s="1"/>
  <c r="G34" i="11"/>
  <c r="H32" i="11"/>
  <c r="J32" i="11" s="1"/>
  <c r="G32" i="11"/>
  <c r="E56" i="11"/>
  <c r="G44" i="11"/>
  <c r="H44" i="11"/>
  <c r="J44" i="11" s="1"/>
  <c r="H20" i="11"/>
  <c r="J20" i="11" s="1"/>
  <c r="G20" i="11"/>
  <c r="G12" i="11"/>
  <c r="H12" i="11"/>
  <c r="J12" i="11" s="1"/>
  <c r="G36" i="11"/>
  <c r="H36" i="11"/>
  <c r="J36" i="11" s="1"/>
  <c r="D56" i="11"/>
  <c r="G6" i="11"/>
  <c r="H6" i="11"/>
  <c r="J6" i="11" l="1"/>
  <c r="J56" i="11" s="1"/>
  <c r="I13" i="9" s="1"/>
  <c r="I14" i="9" s="1"/>
  <c r="I19" i="9" s="1"/>
  <c r="H56" i="11"/>
  <c r="G56" i="11"/>
  <c r="I5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L4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AGVO, Art. 2, Ziff. 39: "Betriebsgewinn aus der Investition“: Differenz zwischen den abgezinsten Einnahmen und den abgezinsten Betriebskosten im Laufe des betreffenden Investitionszeitraums, wenn die Differenz positiv ist."</t>
        </r>
      </text>
    </comment>
  </commentList>
</comments>
</file>

<file path=xl/sharedStrings.xml><?xml version="1.0" encoding="utf-8"?>
<sst xmlns="http://schemas.openxmlformats.org/spreadsheetml/2006/main" count="70" uniqueCount="60">
  <si>
    <t>Counter</t>
  </si>
  <si>
    <t>Summen</t>
  </si>
  <si>
    <t>Abzinsungsdaten</t>
  </si>
  <si>
    <t>Nominaldaten</t>
  </si>
  <si>
    <t>Einnahmen</t>
  </si>
  <si>
    <t>Betriebskosten</t>
  </si>
  <si>
    <t>Summe</t>
  </si>
  <si>
    <t>Betriebsgewinn</t>
  </si>
  <si>
    <t>Abschreibungsjahr</t>
  </si>
  <si>
    <t>Abschreibungs-jahr</t>
  </si>
  <si>
    <t xml:space="preserve">Hinweise: </t>
  </si>
  <si>
    <t>Mietausfall- wagnis</t>
  </si>
  <si>
    <t>Mieterhöhungs-betrag</t>
  </si>
  <si>
    <t>Sonstige Entgelte</t>
  </si>
  <si>
    <t>Kosten</t>
  </si>
  <si>
    <t>- Betriebskosten sind u. a. Personal-, Material-, Fremdleistungs-, Kommunikations-, Energie-, Wartungs-, Miet- und Verwaltungskosten.</t>
  </si>
  <si>
    <t>- Zu den Betriebskosten zählen gemäß AGVO weder Abschreibungs- noch Finanzierungskosten, wenn diese durch die Investitionsbeihilfe gedeckt werden.</t>
  </si>
  <si>
    <t>- Der angemessene Gewinn und kalkulatorische Wagnisse sind bereits im Abzinsungssatz - siehe Tabellenreiter "Abzinsungsdaten und Förderung" berücksichtigt.</t>
  </si>
  <si>
    <t>- Der Betriebsgewinn ergibt sich als Differenz aus Betriebskosten und Einnahmen aus der Investition. Es handelt sich somit nicht um den Gesamgewinn des Betriebes.</t>
  </si>
  <si>
    <t>Instandhaltungs-kosten</t>
  </si>
  <si>
    <t>Maximale Förderung</t>
  </si>
  <si>
    <t>Restabschreibungsdauer in Jahren nach erfolgter Modernisierung</t>
  </si>
  <si>
    <t>Kosten, Einnahmen und Betriebsgewinn (nominal)</t>
  </si>
  <si>
    <t>Abgezinste Kosten, Einnahmen und Betriebsgewinn (abgezinst)</t>
  </si>
  <si>
    <t>Eingabedaten</t>
  </si>
  <si>
    <t>vor der Modernisierung</t>
  </si>
  <si>
    <t>Einnahmen-minderung wg. Wohnflächen-reduzierung</t>
  </si>
  <si>
    <t>davon gemäß Richtlinie für II.1.</t>
  </si>
  <si>
    <t>davon nach Richtlinie II.1.</t>
  </si>
  <si>
    <t>max. Fördersatz gemäß Richtlinie für II.1.</t>
  </si>
  <si>
    <t>max. Förderbetrag pro Wohneinheit gemäß Richtlinie für II.1.</t>
  </si>
  <si>
    <t>von der EU-Kommission akzeptierter Abzinsungssatz in %</t>
  </si>
  <si>
    <t>Zu fördernde Wohnfläche in Quadratmetern</t>
  </si>
  <si>
    <t>Der Berechnung zugrunde liegende Richtlinien- bzw. EU-Vorgaben</t>
  </si>
  <si>
    <t>Ermittlung der maximalen Förderhöhe für Maßnahmen auf Grundlage der  RL Seniorengerecht Umbauen (RL SeBau)</t>
  </si>
  <si>
    <t>max. Beihilfebetrag für Förderung 
(Rechtsgrundlage: (VO (EU) Nr. 651/2014, Art. 56, Abs. 6)</t>
  </si>
  <si>
    <t>max. Zuschussbetrag gemäß Richtlinie insgesamt</t>
  </si>
  <si>
    <r>
      <t xml:space="preserve">Max. Zuschuss unter Berücksichtigung des Beihilferechts
</t>
    </r>
    <r>
      <rPr>
        <sz val="9"/>
        <rFont val="Arial"/>
        <family val="2"/>
      </rPr>
      <t>(= max. Beihilfebetrag oder Zuschussbetrag gem. Richtlinie, je nachdem, welcher Wert kleiner ist)</t>
    </r>
  </si>
  <si>
    <t>nach der Modernisierung (Reduzierung im Falle eines Aufzugeinbaus)</t>
  </si>
  <si>
    <t>Anzahl der beantragten Wohneinheiten (Mindeststandard)</t>
  </si>
  <si>
    <t>Anzahl Etagen (ohne Keller, Dachboden und Etagen mit vollständiger Gewerbenutzung)</t>
  </si>
  <si>
    <t>Aufzugsneubau</t>
  </si>
  <si>
    <t>davon nach Richtlinie für II.2.a aa und II.2.b</t>
  </si>
  <si>
    <t>davon gemäß Richtlinie für II.2.a aa und II.2.b</t>
  </si>
  <si>
    <t>max. Förderbetrag pro Etage gemäß Richtlinie für II.2.a aa und II.2.b</t>
  </si>
  <si>
    <t>davon nach Richtlinie für II.2.a bb-dd</t>
  </si>
  <si>
    <t>davon gemäß Richtlinie für II.2.a bb-dd</t>
  </si>
  <si>
    <t>max. Fördersatz gemäß Richtlinie für II.2.a bb-dd</t>
  </si>
  <si>
    <t>zum Objekt (Straße Hausnummer/n, PLZ/Ort):</t>
  </si>
  <si>
    <t>Anlage 1 zum Antrag zur RL SeBau vom (tt.mm.jjjj):</t>
  </si>
  <si>
    <r>
      <rPr>
        <sz val="10"/>
        <color indexed="8"/>
        <rFont val="Symbol"/>
        <family val="1"/>
        <charset val="2"/>
      </rPr>
      <t>Æ</t>
    </r>
    <r>
      <rPr>
        <sz val="10"/>
        <color theme="1"/>
        <rFont val="Arial"/>
        <family val="2"/>
      </rPr>
      <t xml:space="preserve"> Kostensteigerung p.a.
(Hinweis: max. Obergrenze gem. II.BV = 2 %)</t>
    </r>
  </si>
  <si>
    <t>Mietausfallwagnis in % der Einnahme aus der Investition nach der Investition
(Hinweis: je nach örtlichen Gegebenheiten anzugeben)</t>
  </si>
  <si>
    <t>Miethöhe vor der Investitionsmaßnahme je qm Wohnfläche p. m.</t>
  </si>
  <si>
    <r>
      <t xml:space="preserve">Instandhaltungskosten in € je qm p.a., nur sofern Aufzug mit Investition neu eingebaut wird
</t>
    </r>
    <r>
      <rPr>
        <sz val="9"/>
        <color indexed="8"/>
        <rFont val="Arial"/>
        <family val="2"/>
      </rPr>
      <t>(Hinweis: max. Betrag gem. II.BV = 1,24 €; Instandhaltungskosten werden bei der Förderberechnung aber nur berücksichtigt, wenn ein Aufzugseinbau vorgenommen wird)</t>
    </r>
  </si>
  <si>
    <t>max. Förderbetrag pro Wohnung gemäß Richtlinie für II.2.a bb-dd</t>
  </si>
  <si>
    <t>förderfähige Investitionskosten insgesamt in €:</t>
  </si>
  <si>
    <t>Anzahl Treppenaufgänge je Flurstück/Gebäude
(die insgesamt über den Aufzug erschlossen werden)</t>
  </si>
  <si>
    <r>
      <rPr>
        <sz val="10"/>
        <color indexed="8"/>
        <rFont val="Symbol"/>
        <family val="1"/>
        <charset val="2"/>
      </rPr>
      <t>Æ</t>
    </r>
    <r>
      <rPr>
        <sz val="10"/>
        <color theme="1"/>
        <rFont val="Arial"/>
        <family val="2"/>
      </rPr>
      <t xml:space="preserve"> Mietsteigerung p.a. (bezogen auf die Investitionsmaßnahme)
(Hinweis: max. Obergrenze gem. II.BV = 2 %)</t>
    </r>
  </si>
  <si>
    <t>voraussichtlicher Mieterhöhungsbetrag je qm Wohnfläche p.m.
(Hinweis: Die Kappungsgrenzen nach §§ 556 bis §§ 561 BGB sind zwingend zu beachten! Anzugeben ist ausschließlich der Mieterhöhungsbetrag, der aus den geförderten Investitionen resultiert.)</t>
  </si>
  <si>
    <t>Beihilfen Dritter für die förderfähigen Investitionsausgaben
(Hinweis:betrifft Beihilfen, die nicht von der SAB gewährt werden; dazu zählen auch die von der Kommune bereitgestellten Finanzierungsmittel)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</si>
</sst>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#,##0\ &quot;€&quot;"/>
    <numFmt numFmtId="165" formatCode="0.0%"/>
    <numFmt numFmtId="166" formatCode="#,##0.00\ &quot;€&quot;"/>
  </numFmts>
  <fonts count="25"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Symbol"/>
      <family val="1"/>
      <charset val="2"/>
    </font>
    <font>
      <sz val="9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  <charset val="238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sz val="11"/>
      <color rgb="FFFF0000"/>
      <name val="Arial"/>
      <family val="2"/>
    </font>
    <font>
      <sz val="14"/>
      <color rgb="FFFF0000"/>
      <name val="Symbol"/>
      <family val="1"/>
      <charset val="2"/>
    </font>
    <font>
      <sz val="10"/>
      <color theme="1"/>
      <name val="Arial"/>
      <family val="1"/>
      <charset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rgb="FFFFFF00"/>
      </right>
      <top/>
      <bottom/>
      <diagonal/>
    </border>
    <border>
      <left/>
      <right/>
      <top style="thick">
        <color rgb="FFFFFF00"/>
      </top>
      <bottom/>
      <diagonal/>
    </border>
    <border>
      <left/>
      <right style="thick">
        <color rgb="FFFFFF00"/>
      </right>
      <top style="thick">
        <color rgb="FFFFFF00"/>
      </top>
      <bottom/>
      <diagonal/>
    </border>
    <border>
      <left style="thick">
        <color rgb="FFFFFF00"/>
      </left>
      <right/>
      <top/>
      <bottom/>
      <diagonal/>
    </border>
    <border>
      <left style="thick">
        <color rgb="FFFFFF00"/>
      </left>
      <right/>
      <top/>
      <bottom style="thick">
        <color rgb="FFFFFF00"/>
      </bottom>
      <diagonal/>
    </border>
    <border>
      <left/>
      <right/>
      <top/>
      <bottom style="thick">
        <color rgb="FFFFFF00"/>
      </bottom>
      <diagonal/>
    </border>
    <border>
      <left/>
      <right style="thick">
        <color rgb="FFFFFF00"/>
      </right>
      <top/>
      <bottom style="thick">
        <color rgb="FFFFFF00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top" wrapText="1"/>
    </xf>
    <xf numFmtId="0" fontId="1" fillId="2" borderId="0" xfId="0" applyFont="1" applyFill="1"/>
    <xf numFmtId="0" fontId="13" fillId="2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3" fillId="2" borderId="5" xfId="0" applyNumberFormat="1" applyFont="1" applyFill="1" applyBorder="1" applyAlignment="1">
      <alignment horizontal="center" vertical="top" wrapText="1"/>
    </xf>
    <xf numFmtId="0" fontId="3" fillId="2" borderId="6" xfId="0" applyNumberFormat="1" applyFont="1" applyFill="1" applyBorder="1" applyAlignment="1">
      <alignment horizontal="center" vertical="top" wrapText="1"/>
    </xf>
    <xf numFmtId="0" fontId="3" fillId="2" borderId="7" xfId="0" applyNumberFormat="1" applyFont="1" applyFill="1" applyBorder="1" applyAlignment="1">
      <alignment horizontal="center" vertical="top" wrapText="1"/>
    </xf>
    <xf numFmtId="0" fontId="3" fillId="2" borderId="8" xfId="0" applyNumberFormat="1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right" vertical="top" wrapText="1"/>
    </xf>
    <xf numFmtId="164" fontId="3" fillId="2" borderId="10" xfId="0" applyNumberFormat="1" applyFont="1" applyFill="1" applyBorder="1" applyAlignment="1">
      <alignment horizontal="right" vertical="top" wrapText="1" indent="1"/>
    </xf>
    <xf numFmtId="164" fontId="3" fillId="2" borderId="11" xfId="0" applyNumberFormat="1" applyFont="1" applyFill="1" applyBorder="1" applyAlignment="1">
      <alignment horizontal="right" vertical="top" wrapText="1" indent="1"/>
    </xf>
    <xf numFmtId="164" fontId="3" fillId="2" borderId="12" xfId="0" applyNumberFormat="1" applyFont="1" applyFill="1" applyBorder="1" applyAlignment="1">
      <alignment horizontal="right" vertical="top" wrapText="1" indent="1"/>
    </xf>
    <xf numFmtId="0" fontId="2" fillId="0" borderId="13" xfId="0" applyFont="1" applyFill="1" applyBorder="1" applyAlignment="1">
      <alignment horizontal="center" vertical="top" wrapText="1"/>
    </xf>
    <xf numFmtId="0" fontId="13" fillId="2" borderId="0" xfId="0" applyFont="1" applyFill="1" applyAlignment="1">
      <alignment horizontal="left" vertical="top" wrapText="1"/>
    </xf>
    <xf numFmtId="0" fontId="14" fillId="2" borderId="0" xfId="0" applyFont="1" applyFill="1" applyBorder="1" applyAlignment="1" applyProtection="1">
      <alignment vertical="center"/>
    </xf>
    <xf numFmtId="0" fontId="15" fillId="2" borderId="0" xfId="0" applyFont="1" applyFill="1" applyAlignment="1">
      <alignment vertical="top" wrapText="1"/>
    </xf>
    <xf numFmtId="49" fontId="13" fillId="2" borderId="0" xfId="0" applyNumberFormat="1" applyFont="1" applyFill="1" applyAlignment="1">
      <alignment vertical="top" wrapText="1"/>
    </xf>
    <xf numFmtId="164" fontId="13" fillId="0" borderId="14" xfId="0" applyNumberFormat="1" applyFont="1" applyFill="1" applyBorder="1" applyAlignment="1">
      <alignment horizontal="right" vertical="top" wrapText="1" indent="1"/>
    </xf>
    <xf numFmtId="164" fontId="13" fillId="0" borderId="15" xfId="0" applyNumberFormat="1" applyFont="1" applyFill="1" applyBorder="1" applyAlignment="1">
      <alignment horizontal="right" vertical="top" wrapText="1" indent="1"/>
    </xf>
    <xf numFmtId="0" fontId="3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13" fillId="0" borderId="0" xfId="0" applyFont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0" fontId="15" fillId="0" borderId="0" xfId="0" applyFont="1" applyAlignment="1">
      <alignment vertical="top" wrapText="1"/>
    </xf>
    <xf numFmtId="0" fontId="0" fillId="3" borderId="16" xfId="0" applyFont="1" applyFill="1" applyBorder="1" applyAlignment="1" applyProtection="1">
      <alignment horizontal="right" vertical="center" wrapText="1" indent="1"/>
      <protection locked="0"/>
    </xf>
    <xf numFmtId="0" fontId="0" fillId="3" borderId="17" xfId="0" applyFont="1" applyFill="1" applyBorder="1" applyAlignment="1" applyProtection="1">
      <alignment horizontal="right" vertical="center" wrapText="1" indent="1"/>
      <protection locked="0"/>
    </xf>
    <xf numFmtId="6" fontId="1" fillId="4" borderId="18" xfId="0" applyNumberFormat="1" applyFont="1" applyFill="1" applyBorder="1" applyAlignment="1" applyProtection="1">
      <alignment horizontal="right" vertical="center" wrapText="1" indent="1"/>
    </xf>
    <xf numFmtId="6" fontId="12" fillId="4" borderId="16" xfId="0" applyNumberFormat="1" applyFont="1" applyFill="1" applyBorder="1" applyAlignment="1" applyProtection="1">
      <alignment horizontal="right" vertical="center" wrapText="1" indent="1"/>
    </xf>
    <xf numFmtId="164" fontId="0" fillId="3" borderId="16" xfId="0" applyNumberFormat="1" applyFont="1" applyFill="1" applyBorder="1" applyAlignment="1" applyProtection="1">
      <alignment horizontal="right" vertical="center" wrapText="1" indent="1"/>
      <protection locked="0"/>
    </xf>
    <xf numFmtId="10" fontId="0" fillId="3" borderId="16" xfId="0" applyNumberFormat="1" applyFont="1" applyFill="1" applyBorder="1" applyAlignment="1" applyProtection="1">
      <alignment horizontal="right" vertical="center" indent="1"/>
      <protection locked="0"/>
    </xf>
    <xf numFmtId="166" fontId="0" fillId="3" borderId="16" xfId="0" applyNumberFormat="1" applyFont="1" applyFill="1" applyBorder="1" applyAlignment="1" applyProtection="1">
      <alignment horizontal="right" vertical="center" wrapText="1" indent="1"/>
      <protection locked="0"/>
    </xf>
    <xf numFmtId="6" fontId="1" fillId="4" borderId="19" xfId="0" applyNumberFormat="1" applyFont="1" applyFill="1" applyBorder="1" applyAlignment="1" applyProtection="1">
      <alignment horizontal="right" vertical="center" wrapText="1" indent="1"/>
    </xf>
    <xf numFmtId="6" fontId="1" fillId="4" borderId="16" xfId="0" applyNumberFormat="1" applyFont="1" applyFill="1" applyBorder="1" applyAlignment="1" applyProtection="1">
      <alignment horizontal="right" vertical="center" wrapText="1" indent="1"/>
    </xf>
    <xf numFmtId="164" fontId="0" fillId="3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3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3" borderId="19" xfId="0" applyNumberFormat="1" applyFont="1" applyFill="1" applyBorder="1" applyAlignment="1" applyProtection="1">
      <alignment horizontal="right" vertical="center" wrapText="1" indent="1"/>
    </xf>
    <xf numFmtId="165" fontId="0" fillId="4" borderId="16" xfId="0" applyNumberFormat="1" applyFont="1" applyFill="1" applyBorder="1" applyAlignment="1" applyProtection="1">
      <alignment horizontal="right" vertical="center" wrapText="1" indent="1"/>
    </xf>
    <xf numFmtId="9" fontId="0" fillId="4" borderId="16" xfId="0" applyNumberFormat="1" applyFont="1" applyFill="1" applyBorder="1" applyAlignment="1" applyProtection="1">
      <alignment horizontal="right" vertical="center" wrapText="1" indent="1"/>
    </xf>
    <xf numFmtId="0" fontId="0" fillId="3" borderId="21" xfId="0" applyFont="1" applyFill="1" applyBorder="1" applyAlignment="1" applyProtection="1">
      <alignment horizontal="right" vertical="center" wrapText="1" indent="1"/>
      <protection locked="0"/>
    </xf>
    <xf numFmtId="0" fontId="0" fillId="3" borderId="10" xfId="0" applyFont="1" applyFill="1" applyBorder="1" applyAlignment="1" applyProtection="1">
      <alignment horizontal="right" vertical="center" wrapText="1" indent="1"/>
      <protection locked="0"/>
    </xf>
    <xf numFmtId="0" fontId="13" fillId="2" borderId="0" xfId="0" applyFont="1" applyFill="1" applyAlignment="1" applyProtection="1">
      <alignment vertical="top" wrapText="1"/>
    </xf>
    <xf numFmtId="49" fontId="13" fillId="2" borderId="0" xfId="0" applyNumberFormat="1" applyFont="1" applyFill="1" applyBorder="1" applyAlignment="1" applyProtection="1">
      <alignment vertical="top" wrapText="1"/>
    </xf>
    <xf numFmtId="49" fontId="13" fillId="2" borderId="0" xfId="0" applyNumberFormat="1" applyFont="1" applyFill="1" applyAlignment="1" applyProtection="1">
      <alignment vertical="top" wrapText="1"/>
    </xf>
    <xf numFmtId="0" fontId="13" fillId="2" borderId="0" xfId="0" applyFont="1" applyFill="1" applyBorder="1" applyAlignment="1" applyProtection="1">
      <alignment vertical="top" wrapText="1"/>
    </xf>
    <xf numFmtId="0" fontId="3" fillId="2" borderId="0" xfId="0" applyFont="1" applyFill="1" applyAlignment="1" applyProtection="1">
      <alignment vertical="top" wrapText="1"/>
    </xf>
    <xf numFmtId="0" fontId="3" fillId="2" borderId="22" xfId="0" applyFont="1" applyFill="1" applyBorder="1" applyAlignment="1" applyProtection="1">
      <alignment vertical="top" wrapText="1"/>
    </xf>
    <xf numFmtId="49" fontId="3" fillId="0" borderId="23" xfId="0" applyNumberFormat="1" applyFont="1" applyFill="1" applyBorder="1" applyAlignment="1" applyProtection="1">
      <alignment vertical="top" wrapText="1"/>
    </xf>
    <xf numFmtId="49" fontId="15" fillId="0" borderId="24" xfId="0" applyNumberFormat="1" applyFont="1" applyFill="1" applyBorder="1" applyAlignment="1" applyProtection="1">
      <alignment horizontal="center" vertical="top" wrapText="1"/>
    </xf>
    <xf numFmtId="49" fontId="15" fillId="0" borderId="25" xfId="0" applyNumberFormat="1" applyFont="1" applyFill="1" applyBorder="1" applyAlignment="1" applyProtection="1">
      <alignment horizontal="center" vertical="top" wrapText="1"/>
    </xf>
    <xf numFmtId="49" fontId="15" fillId="0" borderId="1" xfId="0" applyNumberFormat="1" applyFont="1" applyFill="1" applyBorder="1" applyAlignment="1" applyProtection="1">
      <alignment horizontal="center" vertical="top" wrapText="1"/>
    </xf>
    <xf numFmtId="49" fontId="15" fillId="0" borderId="26" xfId="0" applyNumberFormat="1" applyFont="1" applyFill="1" applyBorder="1" applyAlignment="1" applyProtection="1">
      <alignment horizontal="center" vertical="top" wrapText="1"/>
    </xf>
    <xf numFmtId="49" fontId="15" fillId="0" borderId="27" xfId="0" applyNumberFormat="1" applyFont="1" applyFill="1" applyBorder="1" applyAlignment="1" applyProtection="1">
      <alignment horizontal="center" vertical="top" wrapText="1"/>
    </xf>
    <xf numFmtId="0" fontId="13" fillId="0" borderId="28" xfId="0" applyFont="1" applyBorder="1" applyAlignment="1" applyProtection="1">
      <alignment horizontal="center" vertical="top" wrapText="1"/>
    </xf>
    <xf numFmtId="0" fontId="13" fillId="0" borderId="29" xfId="0" applyFont="1" applyBorder="1" applyAlignment="1" applyProtection="1">
      <alignment horizontal="center" vertical="top" wrapText="1"/>
    </xf>
    <xf numFmtId="164" fontId="13" fillId="0" borderId="20" xfId="0" applyNumberFormat="1" applyFont="1" applyFill="1" applyBorder="1" applyAlignment="1" applyProtection="1">
      <alignment vertical="top" wrapText="1"/>
    </xf>
    <xf numFmtId="164" fontId="13" fillId="0" borderId="10" xfId="0" applyNumberFormat="1" applyFont="1" applyFill="1" applyBorder="1" applyAlignment="1" applyProtection="1">
      <alignment vertical="top" wrapText="1"/>
    </xf>
    <xf numFmtId="164" fontId="13" fillId="0" borderId="30" xfId="0" applyNumberFormat="1" applyFont="1" applyFill="1" applyBorder="1" applyAlignment="1" applyProtection="1">
      <alignment vertical="top" wrapText="1"/>
    </xf>
    <xf numFmtId="164" fontId="13" fillId="0" borderId="5" xfId="0" applyNumberFormat="1" applyFont="1" applyFill="1" applyBorder="1" applyAlignment="1" applyProtection="1">
      <alignment vertical="top" wrapText="1"/>
    </xf>
    <xf numFmtId="164" fontId="13" fillId="0" borderId="29" xfId="0" applyNumberFormat="1" applyFont="1" applyFill="1" applyBorder="1" applyAlignment="1" applyProtection="1">
      <alignment vertical="top" wrapText="1"/>
    </xf>
    <xf numFmtId="0" fontId="13" fillId="0" borderId="31" xfId="0" applyFont="1" applyBorder="1" applyAlignment="1" applyProtection="1">
      <alignment horizontal="center" vertical="top" wrapText="1"/>
    </xf>
    <xf numFmtId="0" fontId="13" fillId="0" borderId="32" xfId="0" applyFont="1" applyBorder="1" applyAlignment="1" applyProtection="1">
      <alignment horizontal="center" vertical="top" wrapText="1"/>
    </xf>
    <xf numFmtId="164" fontId="13" fillId="0" borderId="33" xfId="0" applyNumberFormat="1" applyFont="1" applyFill="1" applyBorder="1" applyAlignment="1" applyProtection="1">
      <alignment vertical="top" wrapText="1"/>
    </xf>
    <xf numFmtId="0" fontId="15" fillId="2" borderId="0" xfId="0" applyFont="1" applyFill="1" applyAlignment="1" applyProtection="1">
      <alignment vertical="top" wrapText="1"/>
    </xf>
    <xf numFmtId="0" fontId="13" fillId="2" borderId="34" xfId="0" applyFont="1" applyFill="1" applyBorder="1" applyAlignment="1" applyProtection="1">
      <alignment vertical="top" wrapText="1"/>
    </xf>
    <xf numFmtId="0" fontId="15" fillId="0" borderId="35" xfId="0" applyFont="1" applyBorder="1" applyAlignment="1" applyProtection="1">
      <alignment horizontal="center" vertical="top" wrapText="1"/>
    </xf>
    <xf numFmtId="164" fontId="15" fillId="0" borderId="1" xfId="0" applyNumberFormat="1" applyFont="1" applyFill="1" applyBorder="1" applyAlignment="1" applyProtection="1">
      <alignment vertical="top" wrapText="1"/>
    </xf>
    <xf numFmtId="164" fontId="15" fillId="0" borderId="35" xfId="0" applyNumberFormat="1" applyFont="1" applyFill="1" applyBorder="1" applyAlignment="1" applyProtection="1">
      <alignment vertical="top" wrapText="1"/>
    </xf>
    <xf numFmtId="10" fontId="0" fillId="3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0" fillId="3" borderId="19" xfId="0" applyFont="1" applyFill="1" applyBorder="1" applyAlignment="1" applyProtection="1">
      <alignment horizontal="right" vertical="center" wrapText="1" indent="1"/>
      <protection locked="0"/>
    </xf>
    <xf numFmtId="0" fontId="13" fillId="5" borderId="0" xfId="0" applyFont="1" applyFill="1" applyBorder="1" applyAlignment="1" applyProtection="1">
      <alignment horizontal="center"/>
    </xf>
    <xf numFmtId="0" fontId="15" fillId="5" borderId="36" xfId="0" applyFont="1" applyFill="1" applyBorder="1" applyAlignment="1" applyProtection="1">
      <alignment horizontal="left" vertical="top" wrapText="1"/>
    </xf>
    <xf numFmtId="0" fontId="0" fillId="3" borderId="31" xfId="0" applyFont="1" applyFill="1" applyBorder="1" applyAlignment="1" applyProtection="1">
      <alignment horizontal="center" vertical="center" wrapText="1"/>
    </xf>
    <xf numFmtId="0" fontId="0" fillId="3" borderId="31" xfId="0" applyFont="1" applyFill="1" applyBorder="1" applyAlignment="1" applyProtection="1">
      <alignment horizontal="left" vertical="center" wrapText="1" indent="1"/>
    </xf>
    <xf numFmtId="0" fontId="1" fillId="3" borderId="19" xfId="0" applyFont="1" applyFill="1" applyBorder="1" applyAlignment="1" applyProtection="1">
      <alignment horizontal="left" vertical="center" wrapText="1" indent="1"/>
    </xf>
    <xf numFmtId="0" fontId="1" fillId="3" borderId="37" xfId="0" applyFont="1" applyFill="1" applyBorder="1" applyAlignment="1" applyProtection="1">
      <alignment horizontal="left" vertical="center" wrapText="1" indent="1"/>
    </xf>
    <xf numFmtId="0" fontId="1" fillId="3" borderId="28" xfId="0" applyFont="1" applyFill="1" applyBorder="1" applyAlignment="1" applyProtection="1">
      <alignment horizontal="left" vertical="center" wrapText="1" indent="1"/>
    </xf>
    <xf numFmtId="0" fontId="0" fillId="3" borderId="16" xfId="0" applyFont="1" applyFill="1" applyBorder="1" applyAlignment="1" applyProtection="1">
      <alignment horizontal="left" vertical="center" wrapText="1" indent="1"/>
    </xf>
    <xf numFmtId="0" fontId="0" fillId="3" borderId="19" xfId="0" applyFont="1" applyFill="1" applyBorder="1" applyAlignment="1" applyProtection="1">
      <alignment horizontal="left" vertical="center" wrapText="1" indent="1"/>
    </xf>
    <xf numFmtId="0" fontId="0" fillId="3" borderId="19" xfId="0" applyFont="1" applyFill="1" applyBorder="1" applyAlignment="1" applyProtection="1">
      <alignment horizontal="left" vertical="center" wrapText="1" indent="2"/>
    </xf>
    <xf numFmtId="0" fontId="0" fillId="3" borderId="20" xfId="0" applyFont="1" applyFill="1" applyBorder="1" applyAlignment="1" applyProtection="1">
      <alignment horizontal="left" vertical="center" wrapText="1" indent="2"/>
    </xf>
    <xf numFmtId="0" fontId="0" fillId="3" borderId="18" xfId="0" applyFont="1" applyFill="1" applyBorder="1" applyAlignment="1" applyProtection="1">
      <alignment horizontal="left" vertical="center" wrapText="1" indent="1"/>
    </xf>
    <xf numFmtId="0" fontId="0" fillId="4" borderId="31" xfId="0" applyFont="1" applyFill="1" applyBorder="1" applyAlignment="1" applyProtection="1">
      <alignment horizontal="left" vertical="center" wrapText="1" indent="1"/>
    </xf>
    <xf numFmtId="0" fontId="0" fillId="4" borderId="19" xfId="0" applyFont="1" applyFill="1" applyBorder="1" applyAlignment="1" applyProtection="1">
      <alignment horizontal="left" vertical="center" wrapText="1" indent="1"/>
    </xf>
    <xf numFmtId="0" fontId="0" fillId="4" borderId="19" xfId="0" applyFont="1" applyFill="1" applyBorder="1" applyAlignment="1" applyProtection="1">
      <alignment horizontal="left" vertical="center" wrapText="1" indent="2"/>
    </xf>
    <xf numFmtId="0" fontId="0" fillId="4" borderId="28" xfId="0" applyFont="1" applyFill="1" applyBorder="1" applyAlignment="1" applyProtection="1">
      <alignment horizontal="left" vertical="center" wrapText="1" indent="2"/>
    </xf>
    <xf numFmtId="0" fontId="16" fillId="4" borderId="31" xfId="0" applyFont="1" applyFill="1" applyBorder="1" applyAlignment="1" applyProtection="1">
      <alignment horizontal="left" vertical="center" wrapText="1" indent="1"/>
    </xf>
    <xf numFmtId="0" fontId="2" fillId="0" borderId="26" xfId="0" applyFont="1" applyFill="1" applyBorder="1" applyAlignment="1">
      <alignment horizontal="center" vertical="top" wrapText="1"/>
    </xf>
    <xf numFmtId="49" fontId="15" fillId="6" borderId="36" xfId="0" applyNumberFormat="1" applyFont="1" applyFill="1" applyBorder="1" applyAlignment="1" applyProtection="1">
      <alignment horizontal="left" vertical="top" wrapText="1"/>
    </xf>
    <xf numFmtId="0" fontId="17" fillId="7" borderId="0" xfId="0" applyFont="1" applyFill="1" applyBorder="1" applyAlignment="1" applyProtection="1">
      <alignment vertical="center"/>
    </xf>
    <xf numFmtId="0" fontId="18" fillId="7" borderId="0" xfId="0" applyFont="1" applyFill="1" applyBorder="1" applyAlignment="1" applyProtection="1">
      <alignment vertical="center"/>
    </xf>
    <xf numFmtId="0" fontId="10" fillId="7" borderId="0" xfId="0" applyFont="1" applyFill="1"/>
    <xf numFmtId="0" fontId="19" fillId="7" borderId="0" xfId="0" applyFont="1" applyFill="1" applyAlignment="1">
      <alignment horizontal="left" vertical="top" wrapText="1"/>
    </xf>
    <xf numFmtId="0" fontId="0" fillId="2" borderId="0" xfId="0" applyFont="1" applyFill="1" applyAlignment="1" applyProtection="1">
      <alignment vertical="top" wrapText="1"/>
    </xf>
    <xf numFmtId="0" fontId="0" fillId="0" borderId="0" xfId="0" applyFont="1" applyAlignment="1" applyProtection="1">
      <alignment vertical="top" wrapText="1"/>
    </xf>
    <xf numFmtId="0" fontId="1" fillId="2" borderId="0" xfId="0" applyFont="1" applyFill="1" applyAlignment="1" applyProtection="1">
      <alignment vertical="top" wrapText="1"/>
    </xf>
    <xf numFmtId="0" fontId="1" fillId="0" borderId="0" xfId="0" applyFont="1" applyFill="1" applyAlignment="1" applyProtection="1">
      <alignment vertical="center"/>
    </xf>
    <xf numFmtId="0" fontId="1" fillId="0" borderId="0" xfId="0" applyFont="1" applyAlignment="1" applyProtection="1"/>
    <xf numFmtId="0" fontId="1" fillId="0" borderId="0" xfId="0" applyFont="1" applyAlignment="1" applyProtection="1">
      <alignment vertical="top" wrapText="1"/>
    </xf>
    <xf numFmtId="14" fontId="1" fillId="3" borderId="16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3" fillId="2" borderId="0" xfId="0" applyFont="1" applyFill="1" applyProtection="1"/>
    <xf numFmtId="0" fontId="13" fillId="0" borderId="0" xfId="0" applyFont="1" applyProtection="1"/>
    <xf numFmtId="0" fontId="13" fillId="5" borderId="53" xfId="0" applyFont="1" applyFill="1" applyBorder="1" applyProtection="1"/>
    <xf numFmtId="0" fontId="13" fillId="5" borderId="53" xfId="0" applyFont="1" applyFill="1" applyBorder="1" applyAlignment="1" applyProtection="1">
      <alignment horizontal="center"/>
    </xf>
    <xf numFmtId="0" fontId="21" fillId="5" borderId="53" xfId="0" applyFont="1" applyFill="1" applyBorder="1" applyAlignment="1" applyProtection="1">
      <alignment horizontal="left" vertical="top" wrapText="1"/>
    </xf>
    <xf numFmtId="0" fontId="21" fillId="5" borderId="54" xfId="0" applyFont="1" applyFill="1" applyBorder="1" applyAlignment="1" applyProtection="1">
      <alignment horizontal="left" vertical="top" wrapText="1"/>
    </xf>
    <xf numFmtId="0" fontId="21" fillId="2" borderId="0" xfId="0" applyFont="1" applyFill="1" applyAlignment="1" applyProtection="1">
      <alignment horizontal="left" vertical="top" wrapText="1"/>
    </xf>
    <xf numFmtId="0" fontId="21" fillId="6" borderId="38" xfId="0" applyFont="1" applyFill="1" applyBorder="1" applyAlignment="1" applyProtection="1">
      <alignment horizontal="left" vertical="top" wrapText="1"/>
    </xf>
    <xf numFmtId="0" fontId="21" fillId="6" borderId="34" xfId="0" applyFont="1" applyFill="1" applyBorder="1" applyAlignment="1" applyProtection="1">
      <alignment horizontal="left" vertical="top" wrapText="1"/>
    </xf>
    <xf numFmtId="0" fontId="3" fillId="6" borderId="34" xfId="0" applyFont="1" applyFill="1" applyBorder="1" applyAlignment="1" applyProtection="1">
      <alignment horizontal="center" vertical="top" wrapText="1"/>
    </xf>
    <xf numFmtId="0" fontId="13" fillId="6" borderId="39" xfId="0" applyFont="1" applyFill="1" applyBorder="1" applyProtection="1"/>
    <xf numFmtId="0" fontId="13" fillId="5" borderId="55" xfId="0" applyFont="1" applyFill="1" applyBorder="1" applyProtection="1"/>
    <xf numFmtId="0" fontId="13" fillId="5" borderId="0" xfId="0" applyFont="1" applyFill="1" applyBorder="1" applyAlignment="1" applyProtection="1">
      <alignment horizontal="left" vertical="top" wrapText="1"/>
    </xf>
    <xf numFmtId="0" fontId="13" fillId="5" borderId="52" xfId="0" applyFont="1" applyFill="1" applyBorder="1" applyAlignment="1" applyProtection="1">
      <alignment horizontal="left" vertical="top" wrapText="1"/>
    </xf>
    <xf numFmtId="0" fontId="13" fillId="2" borderId="0" xfId="0" applyFont="1" applyFill="1" applyAlignment="1" applyProtection="1">
      <alignment horizontal="left" vertical="top" wrapText="1"/>
    </xf>
    <xf numFmtId="0" fontId="13" fillId="6" borderId="40" xfId="0" applyFont="1" applyFill="1" applyBorder="1" applyAlignment="1" applyProtection="1">
      <alignment horizontal="left" vertical="top" wrapText="1"/>
    </xf>
    <xf numFmtId="49" fontId="13" fillId="6" borderId="0" xfId="0" applyNumberFormat="1" applyFont="1" applyFill="1" applyBorder="1" applyAlignment="1" applyProtection="1">
      <alignment vertical="top" wrapText="1"/>
    </xf>
    <xf numFmtId="0" fontId="13" fillId="6" borderId="41" xfId="0" applyFont="1" applyFill="1" applyBorder="1" applyProtection="1"/>
    <xf numFmtId="0" fontId="13" fillId="5" borderId="0" xfId="0" applyFont="1" applyFill="1" applyBorder="1" applyProtection="1"/>
    <xf numFmtId="0" fontId="0" fillId="5" borderId="52" xfId="0" applyFont="1" applyFill="1" applyBorder="1" applyAlignment="1" applyProtection="1">
      <alignment horizontal="right" vertical="top" wrapText="1"/>
    </xf>
    <xf numFmtId="0" fontId="0" fillId="6" borderId="40" xfId="0" applyFont="1" applyFill="1" applyBorder="1" applyAlignment="1" applyProtection="1">
      <alignment vertical="top" wrapText="1"/>
    </xf>
    <xf numFmtId="0" fontId="0" fillId="6" borderId="41" xfId="0" applyFont="1" applyFill="1" applyBorder="1" applyAlignment="1" applyProtection="1">
      <alignment vertical="center"/>
    </xf>
    <xf numFmtId="164" fontId="0" fillId="5" borderId="52" xfId="0" applyNumberFormat="1" applyFont="1" applyFill="1" applyBorder="1" applyAlignment="1" applyProtection="1">
      <alignment horizontal="right" vertical="top" wrapText="1"/>
    </xf>
    <xf numFmtId="0" fontId="0" fillId="2" borderId="0" xfId="0" applyFont="1" applyFill="1" applyBorder="1" applyAlignment="1" applyProtection="1">
      <alignment horizontal="left" vertical="top" wrapText="1" indent="1"/>
    </xf>
    <xf numFmtId="0" fontId="0" fillId="6" borderId="40" xfId="0" applyFont="1" applyFill="1" applyBorder="1" applyAlignment="1" applyProtection="1">
      <alignment horizontal="left" vertical="top" wrapText="1" indent="1"/>
    </xf>
    <xf numFmtId="164" fontId="13" fillId="2" borderId="0" xfId="0" applyNumberFormat="1" applyFont="1" applyFill="1" applyProtection="1"/>
    <xf numFmtId="0" fontId="0" fillId="6" borderId="0" xfId="0" applyFont="1" applyFill="1" applyBorder="1" applyAlignment="1" applyProtection="1">
      <alignment vertical="center" wrapText="1"/>
    </xf>
    <xf numFmtId="6" fontId="0" fillId="6" borderId="0" xfId="0" applyNumberFormat="1" applyFont="1" applyFill="1" applyBorder="1" applyAlignment="1" applyProtection="1">
      <alignment vertical="center" wrapText="1"/>
    </xf>
    <xf numFmtId="164" fontId="11" fillId="5" borderId="52" xfId="0" applyNumberFormat="1" applyFont="1" applyFill="1" applyBorder="1" applyAlignment="1" applyProtection="1">
      <alignment horizontal="right" vertical="top" wrapText="1"/>
    </xf>
    <xf numFmtId="0" fontId="12" fillId="2" borderId="0" xfId="0" applyFont="1" applyFill="1" applyBorder="1" applyAlignment="1" applyProtection="1">
      <alignment horizontal="left" vertical="top" wrapText="1" indent="1"/>
    </xf>
    <xf numFmtId="0" fontId="12" fillId="6" borderId="40" xfId="0" applyFont="1" applyFill="1" applyBorder="1" applyAlignment="1" applyProtection="1">
      <alignment horizontal="left" vertical="top" wrapText="1" indent="1"/>
    </xf>
    <xf numFmtId="10" fontId="0" fillId="5" borderId="52" xfId="0" applyNumberFormat="1" applyFont="1" applyFill="1" applyBorder="1" applyAlignment="1" applyProtection="1">
      <alignment vertical="top"/>
    </xf>
    <xf numFmtId="9" fontId="0" fillId="5" borderId="52" xfId="0" applyNumberFormat="1" applyFont="1" applyFill="1" applyBorder="1" applyAlignment="1" applyProtection="1">
      <alignment horizontal="right" vertical="top" wrapText="1"/>
    </xf>
    <xf numFmtId="0" fontId="0" fillId="6" borderId="40" xfId="0" applyFont="1" applyFill="1" applyBorder="1" applyProtection="1"/>
    <xf numFmtId="166" fontId="0" fillId="5" borderId="52" xfId="0" applyNumberFormat="1" applyFont="1" applyFill="1" applyBorder="1" applyAlignment="1" applyProtection="1">
      <alignment horizontal="right" vertical="top" wrapText="1"/>
    </xf>
    <xf numFmtId="0" fontId="0" fillId="2" borderId="0" xfId="0" applyFont="1" applyFill="1" applyProtection="1"/>
    <xf numFmtId="0" fontId="0" fillId="6" borderId="0" xfId="0" applyFont="1" applyFill="1" applyBorder="1" applyProtection="1"/>
    <xf numFmtId="49" fontId="22" fillId="2" borderId="41" xfId="0" applyNumberFormat="1" applyFont="1" applyFill="1" applyBorder="1" applyAlignment="1" applyProtection="1">
      <alignment horizontal="right" vertical="center" wrapText="1"/>
    </xf>
    <xf numFmtId="49" fontId="22" fillId="6" borderId="40" xfId="0" applyNumberFormat="1" applyFont="1" applyFill="1" applyBorder="1" applyAlignment="1" applyProtection="1">
      <alignment horizontal="right" vertical="center" wrapText="1"/>
    </xf>
    <xf numFmtId="49" fontId="22" fillId="2" borderId="0" xfId="0" applyNumberFormat="1" applyFont="1" applyFill="1" applyBorder="1" applyAlignment="1" applyProtection="1">
      <alignment horizontal="right" vertical="center" wrapText="1"/>
    </xf>
    <xf numFmtId="166" fontId="0" fillId="5" borderId="0" xfId="0" applyNumberFormat="1" applyFont="1" applyFill="1" applyBorder="1" applyAlignment="1" applyProtection="1">
      <alignment horizontal="right" vertical="top" wrapText="1"/>
    </xf>
    <xf numFmtId="0" fontId="13" fillId="5" borderId="56" xfId="0" applyFont="1" applyFill="1" applyBorder="1" applyProtection="1"/>
    <xf numFmtId="0" fontId="13" fillId="5" borderId="57" xfId="0" applyFont="1" applyFill="1" applyBorder="1" applyProtection="1"/>
    <xf numFmtId="0" fontId="13" fillId="5" borderId="58" xfId="0" applyFont="1" applyFill="1" applyBorder="1" applyProtection="1"/>
    <xf numFmtId="0" fontId="13" fillId="6" borderId="42" xfId="0" applyFont="1" applyFill="1" applyBorder="1" applyProtection="1"/>
    <xf numFmtId="166" fontId="12" fillId="6" borderId="22" xfId="0" applyNumberFormat="1" applyFont="1" applyFill="1" applyBorder="1" applyAlignment="1" applyProtection="1">
      <alignment horizontal="left" vertical="center" wrapText="1"/>
    </xf>
    <xf numFmtId="0" fontId="0" fillId="6" borderId="22" xfId="0" applyFont="1" applyFill="1" applyBorder="1" applyProtection="1"/>
    <xf numFmtId="0" fontId="13" fillId="6" borderId="23" xfId="0" applyFont="1" applyFill="1" applyBorder="1" applyProtection="1"/>
    <xf numFmtId="0" fontId="13" fillId="2" borderId="0" xfId="0" applyFont="1" applyFill="1" applyAlignment="1" applyProtection="1">
      <alignment horizontal="center"/>
    </xf>
    <xf numFmtId="0" fontId="3" fillId="2" borderId="43" xfId="0" applyFont="1" applyFill="1" applyBorder="1" applyAlignment="1">
      <alignment horizontal="center" vertical="top" wrapText="1"/>
    </xf>
    <xf numFmtId="0" fontId="2" fillId="0" borderId="35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top" wrapText="1"/>
    </xf>
    <xf numFmtId="164" fontId="15" fillId="2" borderId="13" xfId="0" applyNumberFormat="1" applyFont="1" applyFill="1" applyBorder="1" applyAlignment="1">
      <alignment horizontal="right" vertical="top" wrapText="1" indent="1"/>
    </xf>
    <xf numFmtId="164" fontId="15" fillId="2" borderId="1" xfId="0" applyNumberFormat="1" applyFont="1" applyFill="1" applyBorder="1" applyAlignment="1">
      <alignment horizontal="right" vertical="top" wrapText="1" indent="1"/>
    </xf>
    <xf numFmtId="164" fontId="15" fillId="2" borderId="26" xfId="0" applyNumberFormat="1" applyFont="1" applyFill="1" applyBorder="1" applyAlignment="1">
      <alignment horizontal="right" vertical="top" wrapText="1" indent="1"/>
    </xf>
    <xf numFmtId="49" fontId="15" fillId="0" borderId="35" xfId="0" applyNumberFormat="1" applyFont="1" applyFill="1" applyBorder="1" applyAlignment="1" applyProtection="1">
      <alignment horizontal="center" vertical="top" wrapText="1"/>
    </xf>
    <xf numFmtId="0" fontId="0" fillId="3" borderId="20" xfId="0" applyFont="1" applyFill="1" applyBorder="1" applyAlignment="1" applyProtection="1">
      <alignment horizontal="right" vertical="center" wrapText="1" indent="1"/>
      <protection locked="0"/>
    </xf>
    <xf numFmtId="166" fontId="0" fillId="3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3" borderId="31" xfId="0" applyFont="1" applyFill="1" applyBorder="1" applyAlignment="1" applyProtection="1">
      <alignment horizontal="left" vertical="center" wrapText="1" indent="1"/>
    </xf>
    <xf numFmtId="0" fontId="0" fillId="3" borderId="21" xfId="0" applyFont="1" applyFill="1" applyBorder="1" applyAlignment="1" applyProtection="1">
      <alignment horizontal="right" vertical="top" wrapText="1"/>
    </xf>
    <xf numFmtId="166" fontId="13" fillId="2" borderId="0" xfId="0" applyNumberFormat="1" applyFont="1" applyFill="1" applyAlignment="1">
      <alignment vertical="top" wrapText="1"/>
    </xf>
    <xf numFmtId="164" fontId="13" fillId="0" borderId="20" xfId="0" applyNumberFormat="1" applyFont="1" applyFill="1" applyBorder="1" applyAlignment="1">
      <alignment horizontal="right" vertical="top" wrapText="1" indent="1"/>
    </xf>
    <xf numFmtId="164" fontId="13" fillId="0" borderId="11" xfId="0" applyNumberFormat="1" applyFont="1" applyFill="1" applyBorder="1" applyAlignment="1" applyProtection="1">
      <alignment vertical="top" wrapText="1"/>
    </xf>
    <xf numFmtId="164" fontId="13" fillId="0" borderId="44" xfId="0" applyNumberFormat="1" applyFont="1" applyFill="1" applyBorder="1" applyAlignment="1" applyProtection="1">
      <alignment vertical="top" wrapText="1"/>
    </xf>
    <xf numFmtId="164" fontId="13" fillId="0" borderId="45" xfId="0" applyNumberFormat="1" applyFont="1" applyFill="1" applyBorder="1" applyAlignment="1" applyProtection="1">
      <alignment vertical="top" wrapText="1"/>
    </xf>
    <xf numFmtId="164" fontId="13" fillId="0" borderId="46" xfId="0" applyNumberFormat="1" applyFont="1" applyFill="1" applyBorder="1" applyAlignment="1" applyProtection="1">
      <alignment vertical="top" wrapText="1"/>
    </xf>
    <xf numFmtId="164" fontId="13" fillId="0" borderId="12" xfId="0" applyNumberFormat="1" applyFont="1" applyFill="1" applyBorder="1" applyAlignment="1" applyProtection="1">
      <alignment vertical="top" wrapText="1"/>
    </xf>
    <xf numFmtId="164" fontId="15" fillId="0" borderId="47" xfId="0" applyNumberFormat="1" applyFont="1" applyFill="1" applyBorder="1" applyAlignment="1" applyProtection="1">
      <alignment vertical="top" wrapText="1"/>
    </xf>
    <xf numFmtId="164" fontId="13" fillId="0" borderId="20" xfId="0" applyNumberFormat="1" applyFont="1" applyFill="1" applyBorder="1" applyAlignment="1">
      <alignment horizontal="right" vertical="top" wrapText="1" indent="1"/>
    </xf>
    <xf numFmtId="164" fontId="13" fillId="0" borderId="20" xfId="0" quotePrefix="1" applyNumberFormat="1" applyFont="1" applyFill="1" applyBorder="1" applyAlignment="1" applyProtection="1">
      <alignment vertical="top" wrapText="1"/>
    </xf>
    <xf numFmtId="49" fontId="13" fillId="2" borderId="0" xfId="0" applyNumberFormat="1" applyFont="1" applyFill="1" applyAlignment="1">
      <alignment horizontal="left" vertical="top" wrapText="1"/>
    </xf>
    <xf numFmtId="0" fontId="0" fillId="3" borderId="19" xfId="0" applyFont="1" applyFill="1" applyBorder="1" applyAlignment="1" applyProtection="1">
      <alignment horizontal="center" vertical="center" wrapText="1"/>
    </xf>
    <xf numFmtId="0" fontId="0" fillId="3" borderId="20" xfId="0" applyFont="1" applyFill="1" applyBorder="1" applyAlignment="1" applyProtection="1">
      <alignment horizontal="center" vertical="center" wrapText="1"/>
    </xf>
    <xf numFmtId="49" fontId="15" fillId="6" borderId="36" xfId="0" applyNumberFormat="1" applyFont="1" applyFill="1" applyBorder="1" applyAlignment="1" applyProtection="1">
      <alignment horizontal="left" vertical="top" wrapText="1"/>
    </xf>
    <xf numFmtId="0" fontId="17" fillId="7" borderId="0" xfId="0" applyFont="1" applyFill="1" applyAlignment="1" applyProtection="1">
      <alignment vertical="center" wrapText="1"/>
    </xf>
    <xf numFmtId="0" fontId="17" fillId="7" borderId="0" xfId="0" applyFont="1" applyFill="1" applyAlignment="1" applyProtection="1">
      <alignment vertical="center"/>
    </xf>
    <xf numFmtId="0" fontId="24" fillId="0" borderId="0" xfId="0" applyFont="1" applyAlignment="1" applyProtection="1"/>
    <xf numFmtId="0" fontId="7" fillId="0" borderId="0" xfId="0" applyFont="1" applyFill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Fill="1" applyAlignment="1" applyProtection="1">
      <alignment vertical="top"/>
    </xf>
    <xf numFmtId="0" fontId="11" fillId="0" borderId="0" xfId="0" applyFont="1" applyAlignment="1" applyProtection="1">
      <alignment vertical="top"/>
    </xf>
    <xf numFmtId="0" fontId="1" fillId="3" borderId="31" xfId="0" applyFont="1" applyFill="1" applyBorder="1" applyAlignment="1" applyProtection="1">
      <alignment vertical="top" wrapText="1"/>
      <protection locked="0"/>
    </xf>
    <xf numFmtId="0" fontId="0" fillId="3" borderId="48" xfId="0" applyFill="1" applyBorder="1" applyAlignment="1" applyProtection="1">
      <alignment vertical="top" wrapText="1"/>
      <protection locked="0"/>
    </xf>
    <xf numFmtId="0" fontId="0" fillId="3" borderId="17" xfId="0" applyFill="1" applyBorder="1" applyAlignment="1" applyProtection="1">
      <alignment vertical="top" wrapText="1"/>
      <protection locked="0"/>
    </xf>
    <xf numFmtId="0" fontId="0" fillId="3" borderId="18" xfId="0" applyFont="1" applyFill="1" applyBorder="1" applyAlignment="1" applyProtection="1">
      <alignment horizontal="center" vertical="center" wrapText="1"/>
    </xf>
    <xf numFmtId="0" fontId="0" fillId="3" borderId="37" xfId="0" applyFont="1" applyFill="1" applyBorder="1" applyAlignment="1" applyProtection="1">
      <alignment horizontal="center" vertical="center" wrapText="1"/>
    </xf>
    <xf numFmtId="49" fontId="13" fillId="2" borderId="0" xfId="0" applyNumberFormat="1" applyFont="1" applyFill="1" applyAlignment="1">
      <alignment horizontal="left" vertical="top" wrapText="1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49" xfId="0" applyFont="1" applyFill="1" applyBorder="1" applyAlignment="1" applyProtection="1">
      <alignment horizontal="center" vertical="center"/>
    </xf>
    <xf numFmtId="0" fontId="2" fillId="0" borderId="50" xfId="0" applyFont="1" applyFill="1" applyBorder="1" applyAlignment="1" applyProtection="1">
      <alignment horizontal="center" vertical="center" wrapText="1"/>
    </xf>
    <xf numFmtId="0" fontId="2" fillId="0" borderId="51" xfId="0" applyFont="1" applyFill="1" applyBorder="1" applyAlignment="1" applyProtection="1">
      <alignment horizontal="center" vertical="center" wrapText="1"/>
    </xf>
    <xf numFmtId="164" fontId="13" fillId="0" borderId="20" xfId="0" applyNumberFormat="1" applyFont="1" applyFill="1" applyBorder="1" applyAlignment="1">
      <alignment horizontal="right" vertical="top" wrapText="1" inden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 wrapText="1"/>
    </xf>
    <xf numFmtId="0" fontId="2" fillId="0" borderId="49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164" fontId="15" fillId="2" borderId="9" xfId="0" applyNumberFormat="1" applyFont="1" applyFill="1" applyBorder="1" applyAlignment="1">
      <alignment horizontal="right" vertical="top" wrapText="1"/>
    </xf>
    <xf numFmtId="164" fontId="15" fillId="2" borderId="49" xfId="0" applyNumberFormat="1" applyFont="1" applyFill="1" applyBorder="1" applyAlignment="1">
      <alignment horizontal="right" vertical="top" wrapText="1"/>
    </xf>
  </cellXfs>
  <cellStyles count="1"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600388</xdr:colOff>
      <xdr:row>5</xdr:row>
      <xdr:rowOff>72967</xdr:rowOff>
    </xdr:from>
    <xdr:to>
      <xdr:col>9</xdr:col>
      <xdr:colOff>72329</xdr:colOff>
      <xdr:row>7</xdr:row>
      <xdr:rowOff>203390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706286" y="549217"/>
          <a:ext cx="5254871" cy="454273"/>
        </a:xfrm>
        <a:prstGeom prst="rect">
          <a:avLst/>
        </a:prstGeom>
        <a:solidFill>
          <a:schemeClr val="bg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b="1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Bitte füllen Sie alle gelb hinterlegten Eingabefelder aus. Anhand der eingegebenen Werte werden die grün hinterlegten Felder berechnet. </a:t>
          </a:r>
          <a:endParaRPr lang="de-DE" sz="11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 editAs="oneCell">
    <xdr:from>
      <xdr:col>8</xdr:col>
      <xdr:colOff>970059</xdr:colOff>
      <xdr:row>0</xdr:row>
      <xdr:rowOff>15903</xdr:rowOff>
    </xdr:from>
    <xdr:to>
      <xdr:col>16384</xdr:col>
      <xdr:colOff>33453</xdr:colOff>
      <xdr:row>3</xdr:row>
      <xdr:rowOff>39757</xdr:rowOff>
    </xdr:to>
    <xdr:pic>
      <xdr:nvPicPr>
        <xdr:cNvPr id="1464" name="Grafik 6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6243" y="15903"/>
          <a:ext cx="1017767" cy="500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33</xdr:row>
          <xdr:rowOff>0</xdr:rowOff>
        </xdr:from>
        <xdr:to>
          <xdr:col>7</xdr:col>
          <xdr:colOff>1752600</xdr:colOff>
          <xdr:row>53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57</xdr:row>
          <xdr:rowOff>1266825</xdr:rowOff>
        </xdr:from>
        <xdr:to>
          <xdr:col>9</xdr:col>
          <xdr:colOff>962025</xdr:colOff>
          <xdr:row>58</xdr:row>
          <xdr:rowOff>133350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5BC22452-600E-7BFA-B9E7-8550DC4EB5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pageSetUpPr fitToPage="1"/>
  </sheetPr>
  <dimension ref="A1:S60"/>
  <sheetViews>
    <sheetView showGridLines="0" showRowColHeaders="0" view="pageBreakPreview" topLeftCell="A10" zoomScale="75" zoomScaleNormal="100" zoomScaleSheetLayoutView="75" zoomScalePageLayoutView="75" workbookViewId="0">
      <selection activeCell="D13" sqref="D13"/>
    </sheetView>
  </sheetViews>
  <sheetFormatPr baseColWidth="10" defaultColWidth="0" defaultRowHeight="0" customHeight="1" zeroHeight="1"/>
  <cols>
    <col min="1" max="1" width="10.5703125" style="108" customWidth="1"/>
    <col min="2" max="2" width="5.42578125" style="156" customWidth="1"/>
    <col min="3" max="3" width="86.28515625" style="109" customWidth="1"/>
    <col min="4" max="4" width="17.5703125" style="109" customWidth="1"/>
    <col min="5" max="5" width="10.5703125" style="108" customWidth="1"/>
    <col min="6" max="6" width="4.85546875" style="109" customWidth="1"/>
    <col min="7" max="7" width="10.5703125" style="109" customWidth="1"/>
    <col min="8" max="8" width="86.140625" style="109" customWidth="1"/>
    <col min="9" max="9" width="17.5703125" style="109" customWidth="1"/>
    <col min="10" max="10" width="10" style="108" customWidth="1"/>
    <col min="11" max="11" width="5.140625" style="108" hidden="1" customWidth="1"/>
    <col min="12" max="18" width="0" style="108" hidden="1" customWidth="1"/>
    <col min="19" max="19" width="0" style="109" hidden="1" customWidth="1"/>
    <col min="20" max="16384" width="11.42578125" style="109" hidden="1"/>
  </cols>
  <sheetData>
    <row r="1" spans="1:15" ht="12.75" customHeight="1">
      <c r="A1" s="109"/>
      <c r="B1" s="109"/>
      <c r="E1" s="109"/>
      <c r="J1" s="109"/>
    </row>
    <row r="2" spans="1:15" ht="12.75" customHeight="1">
      <c r="A2" s="109"/>
      <c r="B2" s="109"/>
      <c r="E2" s="109"/>
      <c r="J2" s="109"/>
    </row>
    <row r="3" spans="1:15" ht="12.75" customHeight="1">
      <c r="A3" s="109"/>
      <c r="B3" s="109"/>
      <c r="E3" s="109"/>
      <c r="J3" s="109"/>
    </row>
    <row r="4" spans="1:15" ht="36.75" customHeight="1">
      <c r="A4" s="109"/>
      <c r="B4" s="109"/>
      <c r="E4" s="109"/>
      <c r="J4" s="109"/>
    </row>
    <row r="5" spans="1:15" s="99" customFormat="1" ht="20.100000000000001" customHeight="1">
      <c r="A5" s="182" t="s">
        <v>34</v>
      </c>
      <c r="B5" s="183"/>
      <c r="C5" s="183"/>
      <c r="D5" s="183"/>
      <c r="E5" s="183"/>
      <c r="F5" s="183"/>
      <c r="G5" s="183"/>
      <c r="H5" s="183"/>
      <c r="I5" s="183"/>
      <c r="J5" s="184"/>
      <c r="K5" s="98"/>
      <c r="L5" s="98"/>
      <c r="M5" s="98"/>
      <c r="N5" s="98"/>
      <c r="O5" s="98"/>
    </row>
    <row r="6" spans="1:15" s="103" customFormat="1" ht="13.35" customHeight="1">
      <c r="A6" s="101"/>
      <c r="B6" s="101"/>
      <c r="C6" s="101"/>
      <c r="D6" s="101"/>
      <c r="E6" s="101"/>
      <c r="F6" s="101"/>
      <c r="G6" s="101"/>
      <c r="H6" s="101"/>
      <c r="I6" s="101"/>
      <c r="J6" s="102"/>
      <c r="K6" s="100"/>
      <c r="L6" s="100"/>
      <c r="M6" s="100"/>
      <c r="N6" s="100"/>
      <c r="O6" s="100"/>
    </row>
    <row r="7" spans="1:15" s="103" customFormat="1" ht="13.35" customHeight="1">
      <c r="A7" s="185" t="s">
        <v>49</v>
      </c>
      <c r="B7" s="186"/>
      <c r="C7" s="186"/>
      <c r="D7" s="104"/>
      <c r="E7" s="105"/>
      <c r="F7" s="106">
        <v>2018</v>
      </c>
      <c r="G7" s="107"/>
      <c r="H7" s="101"/>
      <c r="I7" s="101"/>
      <c r="J7" s="102"/>
      <c r="K7" s="100"/>
      <c r="L7" s="100"/>
      <c r="M7" s="100"/>
      <c r="N7" s="100"/>
      <c r="O7" s="100"/>
    </row>
    <row r="8" spans="1:15" s="103" customFormat="1" ht="23.85" customHeight="1">
      <c r="A8" s="101"/>
      <c r="B8" s="101"/>
      <c r="C8" s="101"/>
      <c r="D8" s="101"/>
      <c r="E8" s="101"/>
      <c r="F8" s="101"/>
      <c r="G8" s="101"/>
      <c r="H8" s="101"/>
      <c r="I8" s="101"/>
      <c r="J8" s="102"/>
      <c r="K8" s="100"/>
      <c r="L8" s="100"/>
      <c r="M8" s="100"/>
      <c r="N8" s="100"/>
      <c r="O8" s="100"/>
    </row>
    <row r="9" spans="1:15" s="103" customFormat="1" ht="26.65" customHeight="1">
      <c r="A9" s="187" t="s">
        <v>48</v>
      </c>
      <c r="B9" s="188"/>
      <c r="C9" s="188"/>
      <c r="D9" s="189"/>
      <c r="E9" s="190"/>
      <c r="F9" s="190"/>
      <c r="G9" s="190"/>
      <c r="H9" s="190"/>
      <c r="I9" s="190"/>
      <c r="J9" s="191"/>
      <c r="K9" s="100"/>
      <c r="L9" s="100"/>
      <c r="M9" s="100"/>
      <c r="N9" s="100"/>
      <c r="O9" s="100"/>
    </row>
    <row r="10" spans="1:15" s="103" customFormat="1" ht="13.35" customHeight="1" thickBot="1">
      <c r="A10" s="101"/>
      <c r="B10" s="101"/>
      <c r="C10" s="101"/>
      <c r="D10" s="101"/>
      <c r="E10" s="101"/>
      <c r="F10" s="101"/>
      <c r="G10" s="101"/>
      <c r="H10" s="101"/>
      <c r="I10" s="101"/>
      <c r="J10" s="102"/>
      <c r="K10" s="100"/>
      <c r="L10" s="100"/>
      <c r="M10" s="100"/>
      <c r="N10" s="100"/>
      <c r="O10" s="100"/>
    </row>
    <row r="11" spans="1:15" ht="23.85" customHeight="1" thickTop="1">
      <c r="A11" s="110"/>
      <c r="B11" s="111"/>
      <c r="C11" s="112"/>
      <c r="D11" s="112"/>
      <c r="E11" s="113"/>
      <c r="F11" s="114"/>
      <c r="G11" s="115"/>
      <c r="H11" s="116"/>
      <c r="I11" s="117"/>
      <c r="J11" s="118"/>
    </row>
    <row r="12" spans="1:15" ht="26.65" customHeight="1">
      <c r="A12" s="119"/>
      <c r="B12" s="75"/>
      <c r="C12" s="76" t="s">
        <v>24</v>
      </c>
      <c r="D12" s="120"/>
      <c r="E12" s="121"/>
      <c r="F12" s="122"/>
      <c r="G12" s="123"/>
      <c r="H12" s="93" t="s">
        <v>20</v>
      </c>
      <c r="I12" s="124"/>
      <c r="J12" s="125"/>
    </row>
    <row r="13" spans="1:15" ht="13.35" customHeight="1">
      <c r="A13" s="126"/>
      <c r="B13" s="77">
        <v>1</v>
      </c>
      <c r="C13" s="78" t="s">
        <v>39</v>
      </c>
      <c r="D13" s="30"/>
      <c r="E13" s="127"/>
      <c r="F13" s="98"/>
      <c r="G13" s="128"/>
      <c r="H13" s="87" t="s">
        <v>7</v>
      </c>
      <c r="I13" s="32">
        <f>Kosten_Einnahmen_abgezinst!J56</f>
        <v>0</v>
      </c>
      <c r="J13" s="125"/>
    </row>
    <row r="14" spans="1:15" ht="27.75" customHeight="1">
      <c r="A14" s="126"/>
      <c r="B14" s="192">
        <v>2</v>
      </c>
      <c r="C14" s="79" t="s">
        <v>40</v>
      </c>
      <c r="D14" s="74"/>
      <c r="E14" s="127"/>
      <c r="F14" s="98"/>
      <c r="G14" s="128"/>
      <c r="H14" s="87" t="s">
        <v>35</v>
      </c>
      <c r="I14" s="38">
        <f>IF($I$13&gt;0,$D$21*100%-$D$31-$I$13,$D$21-$D$31)</f>
        <v>0</v>
      </c>
      <c r="J14" s="125"/>
    </row>
    <row r="15" spans="1:15" ht="38.25" customHeight="1">
      <c r="A15" s="126"/>
      <c r="B15" s="193"/>
      <c r="C15" s="80" t="s">
        <v>56</v>
      </c>
      <c r="D15" s="74"/>
      <c r="E15" s="127"/>
      <c r="F15" s="98"/>
      <c r="G15" s="128"/>
      <c r="H15" s="88" t="s">
        <v>36</v>
      </c>
      <c r="I15" s="37">
        <f>I16+I17+I18</f>
        <v>0</v>
      </c>
      <c r="J15" s="129"/>
    </row>
    <row r="16" spans="1:15" ht="21.2" customHeight="1">
      <c r="A16" s="126"/>
      <c r="B16" s="180"/>
      <c r="C16" s="81" t="s">
        <v>41</v>
      </c>
      <c r="D16" s="164"/>
      <c r="E16" s="127"/>
      <c r="F16" s="98"/>
      <c r="G16" s="128"/>
      <c r="H16" s="89" t="s">
        <v>27</v>
      </c>
      <c r="I16" s="37">
        <f>MIN(D$22*I22,10000*D$13)</f>
        <v>0</v>
      </c>
      <c r="J16" s="129"/>
    </row>
    <row r="17" spans="1:11" ht="27.75" customHeight="1">
      <c r="A17" s="126"/>
      <c r="B17" s="77">
        <v>3</v>
      </c>
      <c r="C17" s="82" t="s">
        <v>21</v>
      </c>
      <c r="D17" s="31"/>
      <c r="E17" s="127"/>
      <c r="F17" s="98"/>
      <c r="G17" s="128"/>
      <c r="H17" s="89" t="s">
        <v>43</v>
      </c>
      <c r="I17" s="37">
        <f>MIN(D$23*I23,10000*D$14*D$15)</f>
        <v>0</v>
      </c>
      <c r="J17" s="129"/>
    </row>
    <row r="18" spans="1:11" ht="27.75" customHeight="1">
      <c r="A18" s="126"/>
      <c r="B18" s="192">
        <v>4</v>
      </c>
      <c r="C18" s="83" t="s">
        <v>32</v>
      </c>
      <c r="D18" s="167"/>
      <c r="E18" s="127"/>
      <c r="F18" s="98"/>
      <c r="G18" s="128"/>
      <c r="H18" s="90" t="s">
        <v>46</v>
      </c>
      <c r="I18" s="37">
        <f>MIN($D$24*I24,MAX(10000*$D$13)-I16)</f>
        <v>0</v>
      </c>
      <c r="J18" s="129"/>
    </row>
    <row r="19" spans="1:11" ht="53.45" customHeight="1">
      <c r="A19" s="126"/>
      <c r="B19" s="179"/>
      <c r="C19" s="84" t="s">
        <v>25</v>
      </c>
      <c r="D19" s="44"/>
      <c r="E19" s="130"/>
      <c r="F19" s="131"/>
      <c r="G19" s="132"/>
      <c r="H19" s="91" t="s">
        <v>37</v>
      </c>
      <c r="I19" s="33">
        <f>MIN(I14,I15)</f>
        <v>0</v>
      </c>
      <c r="J19" s="129"/>
      <c r="K19" s="133"/>
    </row>
    <row r="20" spans="1:11" ht="47.45" customHeight="1">
      <c r="A20" s="126"/>
      <c r="B20" s="180"/>
      <c r="C20" s="85" t="s">
        <v>38</v>
      </c>
      <c r="D20" s="45"/>
      <c r="E20" s="130"/>
      <c r="F20" s="131"/>
      <c r="G20" s="132"/>
      <c r="H20" s="134"/>
      <c r="I20" s="135"/>
      <c r="J20" s="129"/>
      <c r="K20" s="133"/>
    </row>
    <row r="21" spans="1:11" ht="27.75" customHeight="1">
      <c r="A21" s="126"/>
      <c r="B21" s="179">
        <v>5</v>
      </c>
      <c r="C21" s="83" t="s">
        <v>55</v>
      </c>
      <c r="D21" s="41">
        <f>SUM(D22:D24)</f>
        <v>0</v>
      </c>
      <c r="E21" s="136"/>
      <c r="F21" s="137"/>
      <c r="G21" s="138"/>
      <c r="H21" s="181" t="s">
        <v>33</v>
      </c>
      <c r="I21" s="181"/>
      <c r="J21" s="129"/>
    </row>
    <row r="22" spans="1:11" ht="27.75" customHeight="1">
      <c r="A22" s="126"/>
      <c r="B22" s="179"/>
      <c r="C22" s="84" t="s">
        <v>28</v>
      </c>
      <c r="D22" s="39"/>
      <c r="E22" s="136"/>
      <c r="F22" s="137"/>
      <c r="G22" s="138"/>
      <c r="H22" s="87" t="s">
        <v>29</v>
      </c>
      <c r="I22" s="43">
        <v>0.4</v>
      </c>
      <c r="J22" s="129"/>
    </row>
    <row r="23" spans="1:11" ht="30.75" customHeight="1">
      <c r="A23" s="126"/>
      <c r="B23" s="179"/>
      <c r="C23" s="84" t="s">
        <v>42</v>
      </c>
      <c r="D23" s="39"/>
      <c r="E23" s="139"/>
      <c r="F23" s="137"/>
      <c r="G23" s="138"/>
      <c r="H23" s="87" t="s">
        <v>44</v>
      </c>
      <c r="I23" s="43">
        <v>0.2</v>
      </c>
      <c r="J23" s="129"/>
    </row>
    <row r="24" spans="1:11" ht="27.75" customHeight="1">
      <c r="A24" s="126"/>
      <c r="B24" s="180"/>
      <c r="C24" s="85" t="s">
        <v>45</v>
      </c>
      <c r="D24" s="40"/>
      <c r="E24" s="139"/>
      <c r="F24" s="98"/>
      <c r="G24" s="128"/>
      <c r="H24" s="87" t="s">
        <v>47</v>
      </c>
      <c r="I24" s="43">
        <v>0.4</v>
      </c>
      <c r="J24" s="125"/>
    </row>
    <row r="25" spans="1:11" s="108" customFormat="1" ht="46.5" customHeight="1">
      <c r="A25" s="126"/>
      <c r="B25" s="77">
        <v>6</v>
      </c>
      <c r="C25" s="78" t="s">
        <v>50</v>
      </c>
      <c r="D25" s="73"/>
      <c r="E25" s="140"/>
      <c r="F25" s="143"/>
      <c r="G25" s="141"/>
      <c r="H25" s="87" t="s">
        <v>30</v>
      </c>
      <c r="I25" s="32">
        <v>10000</v>
      </c>
      <c r="J25" s="125"/>
    </row>
    <row r="26" spans="1:11" s="108" customFormat="1" ht="66.75" customHeight="1">
      <c r="A26" s="126"/>
      <c r="B26" s="77">
        <v>7</v>
      </c>
      <c r="C26" s="78" t="s">
        <v>53</v>
      </c>
      <c r="D26" s="36"/>
      <c r="E26" s="140"/>
      <c r="F26" s="143"/>
      <c r="G26" s="141"/>
      <c r="H26" s="87" t="s">
        <v>44</v>
      </c>
      <c r="I26" s="38">
        <v>10000</v>
      </c>
      <c r="J26" s="125"/>
    </row>
    <row r="27" spans="1:11" s="108" customFormat="1" ht="39.75" customHeight="1">
      <c r="A27" s="126"/>
      <c r="B27" s="77">
        <v>8</v>
      </c>
      <c r="C27" s="78" t="s">
        <v>52</v>
      </c>
      <c r="D27" s="36"/>
      <c r="E27" s="142"/>
      <c r="F27" s="145"/>
      <c r="G27" s="146"/>
      <c r="H27" s="87" t="s">
        <v>54</v>
      </c>
      <c r="I27" s="38">
        <v>10000</v>
      </c>
      <c r="J27" s="125"/>
    </row>
    <row r="28" spans="1:11" s="108" customFormat="1" ht="51.75" customHeight="1">
      <c r="A28" s="126"/>
      <c r="B28" s="77">
        <v>9</v>
      </c>
      <c r="C28" s="166" t="s">
        <v>57</v>
      </c>
      <c r="D28" s="73"/>
      <c r="E28" s="142"/>
      <c r="F28" s="147"/>
      <c r="G28" s="146"/>
      <c r="H28" s="87" t="s">
        <v>31</v>
      </c>
      <c r="I28" s="42">
        <v>0.04</v>
      </c>
      <c r="J28" s="125"/>
    </row>
    <row r="29" spans="1:11" s="108" customFormat="1" ht="50.25" customHeight="1">
      <c r="A29" s="126"/>
      <c r="B29" s="77">
        <v>10</v>
      </c>
      <c r="C29" s="82" t="s">
        <v>51</v>
      </c>
      <c r="D29" s="35"/>
      <c r="E29" s="142"/>
      <c r="G29" s="146"/>
      <c r="H29" s="144"/>
      <c r="I29" s="144"/>
      <c r="J29" s="125"/>
    </row>
    <row r="30" spans="1:11" s="108" customFormat="1" ht="66.75" customHeight="1">
      <c r="A30" s="126"/>
      <c r="B30" s="77">
        <v>11</v>
      </c>
      <c r="C30" s="86" t="s">
        <v>58</v>
      </c>
      <c r="D30" s="165"/>
      <c r="E30" s="142"/>
      <c r="G30" s="146"/>
      <c r="H30" s="144"/>
      <c r="I30" s="144"/>
      <c r="J30" s="125"/>
    </row>
    <row r="31" spans="1:11" s="108" customFormat="1" ht="63.2" customHeight="1">
      <c r="A31" s="148"/>
      <c r="B31" s="77">
        <v>12</v>
      </c>
      <c r="C31" s="82" t="s">
        <v>59</v>
      </c>
      <c r="D31" s="34"/>
      <c r="E31" s="142"/>
      <c r="G31" s="146"/>
      <c r="H31" s="144"/>
      <c r="I31" s="144"/>
      <c r="J31" s="125"/>
    </row>
    <row r="32" spans="1:11" s="108" customFormat="1" ht="27.75" customHeight="1" thickBot="1">
      <c r="A32" s="149"/>
      <c r="B32" s="150"/>
      <c r="C32" s="150"/>
      <c r="D32" s="150"/>
      <c r="E32" s="151"/>
      <c r="G32" s="152"/>
      <c r="H32" s="153"/>
      <c r="I32" s="154"/>
      <c r="J32" s="155"/>
    </row>
    <row r="33" spans="2:9" s="108" customFormat="1" ht="61.9" customHeight="1" thickTop="1">
      <c r="B33" s="156"/>
      <c r="C33" s="48"/>
      <c r="D33" s="48"/>
    </row>
    <row r="34" spans="2:9" s="108" customFormat="1" ht="27.75" customHeight="1">
      <c r="B34" s="156"/>
    </row>
    <row r="35" spans="2:9" s="108" customFormat="1" ht="27.75" hidden="1" customHeight="1">
      <c r="B35" s="156"/>
    </row>
    <row r="36" spans="2:9" s="108" customFormat="1" ht="27.75" hidden="1" customHeight="1">
      <c r="B36" s="156"/>
    </row>
    <row r="37" spans="2:9" s="108" customFormat="1" ht="27.75" hidden="1" customHeight="1">
      <c r="B37" s="156"/>
    </row>
    <row r="38" spans="2:9" s="108" customFormat="1" ht="27.75" hidden="1" customHeight="1">
      <c r="B38" s="156"/>
    </row>
    <row r="39" spans="2:9" s="108" customFormat="1" ht="27.75" hidden="1" customHeight="1">
      <c r="B39" s="156"/>
    </row>
    <row r="40" spans="2:9" s="108" customFormat="1" ht="27.75" hidden="1" customHeight="1">
      <c r="B40" s="156"/>
    </row>
    <row r="41" spans="2:9" s="108" customFormat="1" ht="27.75" hidden="1" customHeight="1">
      <c r="B41" s="156"/>
    </row>
    <row r="42" spans="2:9" s="108" customFormat="1" ht="27.75" hidden="1" customHeight="1">
      <c r="B42" s="156"/>
    </row>
    <row r="43" spans="2:9" s="108" customFormat="1" ht="27.75" hidden="1" customHeight="1">
      <c r="B43" s="156"/>
    </row>
    <row r="44" spans="2:9" ht="27.75" hidden="1" customHeight="1">
      <c r="C44" s="108"/>
      <c r="D44" s="108"/>
      <c r="H44" s="108"/>
      <c r="I44" s="108"/>
    </row>
    <row r="45" spans="2:9" ht="27.75" hidden="1" customHeight="1">
      <c r="C45" s="108"/>
      <c r="D45" s="108"/>
    </row>
    <row r="46" spans="2:9" ht="27.75" hidden="1" customHeight="1">
      <c r="C46" s="108"/>
      <c r="D46" s="108"/>
    </row>
    <row r="47" spans="2:9" ht="27.75" hidden="1" customHeight="1">
      <c r="C47" s="108"/>
      <c r="D47" s="108"/>
    </row>
    <row r="48" spans="2:9" ht="27.75" hidden="1" customHeight="1"/>
    <row r="49" ht="27.75" hidden="1" customHeight="1"/>
    <row r="50" ht="27.75" hidden="1" customHeight="1"/>
    <row r="51" ht="27.75" hidden="1" customHeight="1"/>
    <row r="52" ht="27.75" hidden="1" customHeight="1"/>
    <row r="53" ht="27.75" hidden="1" customHeight="1"/>
    <row r="54" ht="27.75" customHeight="1"/>
    <row r="55" ht="27.75" customHeight="1"/>
    <row r="56" ht="27.75" customHeight="1"/>
    <row r="57" ht="27.75" customHeight="1"/>
    <row r="58" ht="27.75" customHeight="1"/>
    <row r="59" ht="27.75" customHeight="1"/>
    <row r="60" ht="27.75" customHeight="1"/>
  </sheetData>
  <sheetProtection password="DEFB" sheet="1" objects="1" scenarios="1" selectLockedCells="1"/>
  <mergeCells count="8">
    <mergeCell ref="B21:B24"/>
    <mergeCell ref="H21:I21"/>
    <mergeCell ref="A5:J5"/>
    <mergeCell ref="A7:C7"/>
    <mergeCell ref="A9:C9"/>
    <mergeCell ref="D9:J9"/>
    <mergeCell ref="B14:B16"/>
    <mergeCell ref="B18:B20"/>
  </mergeCells>
  <conditionalFormatting sqref="D30">
    <cfRule type="cellIs" dxfId="0" priority="4" stopIfTrue="1" operator="greaterThan">
      <formula>#REF!+0.01</formula>
    </cfRule>
  </conditionalFormatting>
  <dataValidations count="5">
    <dataValidation type="whole" allowBlank="1" showInputMessage="1" showErrorMessage="1" error="Es werden nur Werte zwischen 10 und 50 akzeptiert." sqref="D17" xr:uid="{00000000-0002-0000-0000-000000000000}">
      <formula1>10</formula1>
      <formula2>50</formula2>
    </dataValidation>
    <dataValidation type="decimal" allowBlank="1" showInputMessage="1" showErrorMessage="1" error="Es werden nur Werte zwischen 0 % und 2 % akzeptiert." sqref="D28 D25" xr:uid="{00000000-0002-0000-0000-000001000000}">
      <formula1>0</formula1>
      <formula2>0.02</formula2>
    </dataValidation>
    <dataValidation type="decimal" allowBlank="1" showInputMessage="1" showErrorMessage="1" sqref="D29" xr:uid="{00000000-0002-0000-0000-000002000000}">
      <formula1>0</formula1>
      <formula2>2</formula2>
    </dataValidation>
    <dataValidation type="list" allowBlank="1" showInputMessage="1" showErrorMessage="1" sqref="D16" xr:uid="{00000000-0002-0000-0000-000003000000}">
      <formula1>"ja,nein"</formula1>
    </dataValidation>
    <dataValidation type="decimal" allowBlank="1" showInputMessage="1" showErrorMessage="1" error="nur bei Aufzugsneubau zulässig - max. 1,24 EUR/qm" sqref="D26" xr:uid="{00000000-0002-0000-0000-000004000000}">
      <formula1>0</formula1>
      <formula2>1.24</formula2>
    </dataValidation>
  </dataValidations>
  <printOptions horizontalCentered="1"/>
  <pageMargins left="1.0236220472440944" right="1.0236220472440944" top="0.59055118110236227" bottom="0.59055118110236227" header="0.31496062992125984" footer="0.31496062992125984"/>
  <pageSetup paperSize="9" scale="47" fitToWidth="0" orientation="landscape" r:id="rId1"/>
  <headerFooter>
    <oddFooter>&amp;L64235-1  02/22&amp;C&amp;P von &amp;N&amp;R&amp;D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0</xdr:col>
                <xdr:colOff>47625</xdr:colOff>
                <xdr:row>33</xdr:row>
                <xdr:rowOff>0</xdr:rowOff>
              </from>
              <to>
                <xdr:col>7</xdr:col>
                <xdr:colOff>1752600</xdr:colOff>
                <xdr:row>53</xdr:row>
                <xdr:rowOff>47625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pageSetUpPr fitToPage="1"/>
  </sheetPr>
  <dimension ref="A1:Q84"/>
  <sheetViews>
    <sheetView showGridLines="0" showRowColHeaders="0" view="pageBreakPreview" zoomScaleNormal="100" zoomScaleSheetLayoutView="100" workbookViewId="0">
      <selection activeCell="J63" sqref="J63"/>
    </sheetView>
  </sheetViews>
  <sheetFormatPr baseColWidth="10" defaultColWidth="11.42578125" defaultRowHeight="14.25" customHeight="1" zeroHeight="1"/>
  <cols>
    <col min="1" max="1" width="3.85546875" style="25" customWidth="1"/>
    <col min="2" max="2" width="2.42578125" style="25" hidden="1" customWidth="1"/>
    <col min="3" max="3" width="24" style="26" customWidth="1"/>
    <col min="4" max="4" width="17.42578125" style="26" customWidth="1"/>
    <col min="5" max="5" width="14.5703125" style="26" customWidth="1"/>
    <col min="6" max="6" width="16.85546875" style="26" customWidth="1"/>
    <col min="7" max="7" width="20.85546875" style="26" customWidth="1"/>
    <col min="8" max="9" width="15.85546875" style="26" customWidth="1"/>
    <col min="10" max="10" width="14" style="26" customWidth="1"/>
    <col min="11" max="11" width="18.42578125" style="26" customWidth="1"/>
    <col min="12" max="12" width="3.42578125" style="26" customWidth="1"/>
    <col min="13" max="13" width="2.42578125" style="26" customWidth="1"/>
    <col min="14" max="14" width="21.42578125" style="25" customWidth="1"/>
    <col min="15" max="15" width="16.140625" style="25" customWidth="1"/>
    <col min="16" max="17" width="11.42578125" style="25"/>
    <col min="18" max="16384" width="11.42578125" style="26"/>
  </cols>
  <sheetData>
    <row r="1" spans="1:17" ht="21.75" customHeight="1">
      <c r="A1" s="46"/>
      <c r="B1" s="46"/>
      <c r="C1" s="47"/>
      <c r="D1" s="47"/>
      <c r="E1" s="47"/>
      <c r="F1" s="48"/>
      <c r="G1" s="48"/>
      <c r="H1" s="48"/>
      <c r="I1" s="48"/>
      <c r="J1" s="48"/>
      <c r="K1" s="48"/>
      <c r="L1" s="21"/>
      <c r="M1" s="21"/>
      <c r="N1" s="21"/>
      <c r="O1" s="21"/>
      <c r="P1" s="21"/>
    </row>
    <row r="2" spans="1:17" s="25" customFormat="1" ht="17.45" customHeight="1">
      <c r="A2" s="46"/>
      <c r="B2" s="46"/>
      <c r="C2" s="94" t="s">
        <v>22</v>
      </c>
      <c r="D2" s="95"/>
      <c r="E2" s="95"/>
      <c r="F2" s="95"/>
      <c r="G2" s="95"/>
      <c r="H2" s="95"/>
      <c r="I2" s="95"/>
      <c r="J2" s="95"/>
      <c r="K2" s="95"/>
      <c r="L2" s="21"/>
      <c r="M2" s="21"/>
    </row>
    <row r="3" spans="1:17" ht="15" thickBot="1">
      <c r="A3" s="46"/>
      <c r="B3" s="46"/>
      <c r="C3" s="47"/>
      <c r="D3" s="49"/>
      <c r="E3" s="49"/>
      <c r="F3" s="49"/>
      <c r="G3" s="49"/>
      <c r="H3" s="49"/>
      <c r="I3" s="49"/>
      <c r="J3" s="49"/>
      <c r="K3" s="49"/>
      <c r="L3" s="21"/>
      <c r="M3" s="21"/>
    </row>
    <row r="4" spans="1:17" s="27" customFormat="1" ht="67.150000000000006" customHeight="1" thickBot="1">
      <c r="A4" s="50"/>
      <c r="B4" s="51"/>
      <c r="C4" s="52"/>
      <c r="D4" s="195" t="s">
        <v>14</v>
      </c>
      <c r="E4" s="196"/>
      <c r="F4" s="196"/>
      <c r="G4" s="195" t="s">
        <v>4</v>
      </c>
      <c r="H4" s="196"/>
      <c r="I4" s="196"/>
      <c r="J4" s="197"/>
      <c r="K4" s="198" t="s">
        <v>7</v>
      </c>
      <c r="L4" s="21"/>
      <c r="M4" s="21"/>
      <c r="N4" s="24"/>
      <c r="O4" s="24"/>
      <c r="P4" s="24"/>
      <c r="Q4" s="24"/>
    </row>
    <row r="5" spans="1:17" s="28" customFormat="1" ht="73.5" customHeight="1" thickBot="1">
      <c r="A5" s="46"/>
      <c r="B5" s="53" t="s">
        <v>0</v>
      </c>
      <c r="C5" s="163" t="s">
        <v>8</v>
      </c>
      <c r="D5" s="54" t="s">
        <v>19</v>
      </c>
      <c r="E5" s="54" t="s">
        <v>11</v>
      </c>
      <c r="F5" s="55" t="s">
        <v>6</v>
      </c>
      <c r="G5" s="56" t="s">
        <v>12</v>
      </c>
      <c r="H5" s="54" t="s">
        <v>13</v>
      </c>
      <c r="I5" s="57" t="s">
        <v>26</v>
      </c>
      <c r="J5" s="55" t="s">
        <v>6</v>
      </c>
      <c r="K5" s="199"/>
      <c r="L5" s="21"/>
      <c r="M5" s="21"/>
      <c r="N5" s="25"/>
      <c r="O5" s="25"/>
      <c r="P5" s="25"/>
      <c r="Q5" s="25"/>
    </row>
    <row r="6" spans="1:17">
      <c r="A6" s="46"/>
      <c r="B6" s="58">
        <v>1</v>
      </c>
      <c r="C6" s="59">
        <v>1</v>
      </c>
      <c r="D6" s="60">
        <f>IF(AND('Eingaben und Prämissen'!$D$17&gt;=$B6,'Eingaben und Prämissen'!D16="JA"),'Eingaben und Prämissen'!$D$20*'Eingaben und Prämissen'!$D$26,0)</f>
        <v>0</v>
      </c>
      <c r="E6" s="61">
        <f>IF('Eingaben und Prämissen'!$D$17&gt;=$B6,'Eingaben und Prämissen'!$D$20*'Eingaben und Prämissen'!D30*12*'Eingaben und Prämissen'!$D$29,0)</f>
        <v>0</v>
      </c>
      <c r="F6" s="61">
        <f t="shared" ref="F6:F37" si="0">SUM(D6:E6)</f>
        <v>0</v>
      </c>
      <c r="G6" s="62">
        <f>IF('Eingaben und Prämissen'!$D$17&gt;=$B6,'Eingaben und Prämissen'!$D$20*'Eingaben und Prämissen'!$D$30*12,0)</f>
        <v>0</v>
      </c>
      <c r="H6" s="62">
        <v>0</v>
      </c>
      <c r="I6" s="62">
        <f>IF('Eingaben und Prämissen'!$D$17&gt;=$B6,'Eingaben und Prämissen'!$D$27*('Eingaben und Prämissen'!$D$19-'Eingaben und Prämissen'!$D$20)*12,0)</f>
        <v>0</v>
      </c>
      <c r="J6" s="170">
        <f>SUM(G6:H6)-I6</f>
        <v>0</v>
      </c>
      <c r="K6" s="63">
        <f t="shared" ref="K6:K55" si="1">J6-F6</f>
        <v>0</v>
      </c>
      <c r="L6" s="21"/>
      <c r="M6" s="21"/>
    </row>
    <row r="7" spans="1:17" ht="14.25" customHeight="1">
      <c r="A7" s="46"/>
      <c r="B7" s="58">
        <v>2</v>
      </c>
      <c r="C7" s="59">
        <f>C6+1</f>
        <v>2</v>
      </c>
      <c r="D7" s="60">
        <f>IF('Eingaben und Prämissen'!$D$17&gt;=$B7,D6+D6*'Eingaben und Prämissen'!$D$25,0)</f>
        <v>0</v>
      </c>
      <c r="E7" s="61">
        <f>IF('Eingaben und Prämissen'!$D$17&gt;=$B7,$E6*'Eingaben und Prämissen'!$D$28+$E6,0)</f>
        <v>0</v>
      </c>
      <c r="F7" s="61">
        <f t="shared" si="0"/>
        <v>0</v>
      </c>
      <c r="G7" s="61">
        <f>IF('Eingaben und Prämissen'!$D$17&gt;=$B7,G6+(G6*'Eingaben und Prämissen'!$D$28),0)</f>
        <v>0</v>
      </c>
      <c r="H7" s="60">
        <v>0</v>
      </c>
      <c r="I7" s="177">
        <f>IF('Eingaben und Prämissen'!$D$17&gt;=$B7,$I6+$I6*'Eingaben und Prämissen'!$D$25,0)</f>
        <v>0</v>
      </c>
      <c r="J7" s="171">
        <f t="shared" ref="J7:J55" si="2">SUM(G7:H7)-I7</f>
        <v>0</v>
      </c>
      <c r="K7" s="64">
        <f t="shared" si="1"/>
        <v>0</v>
      </c>
      <c r="L7" s="21"/>
      <c r="M7" s="21"/>
    </row>
    <row r="8" spans="1:17">
      <c r="A8" s="46"/>
      <c r="B8" s="58">
        <v>3</v>
      </c>
      <c r="C8" s="59">
        <f t="shared" ref="C8:C55" si="3">C7+1</f>
        <v>3</v>
      </c>
      <c r="D8" s="60">
        <f>IF('Eingaben und Prämissen'!$D$17&gt;=$B8,D7+D7*'Eingaben und Prämissen'!$D$25,0)</f>
        <v>0</v>
      </c>
      <c r="E8" s="61">
        <f>IF('Eingaben und Prämissen'!$D$17&gt;=$B8,$E7*'Eingaben und Prämissen'!$D$28+$E7,0)</f>
        <v>0</v>
      </c>
      <c r="F8" s="61">
        <f t="shared" si="0"/>
        <v>0</v>
      </c>
      <c r="G8" s="61">
        <f>IF('Eingaben und Prämissen'!$D$17&gt;=$B8,G7+(G7*'Eingaben und Prämissen'!$D$28),0)</f>
        <v>0</v>
      </c>
      <c r="H8" s="60">
        <v>0</v>
      </c>
      <c r="I8" s="177">
        <f>IF('Eingaben und Prämissen'!$D$17&gt;=$B8,$I7+$I7*'Eingaben und Prämissen'!$D$25,0)</f>
        <v>0</v>
      </c>
      <c r="J8" s="172">
        <f t="shared" si="2"/>
        <v>0</v>
      </c>
      <c r="K8" s="64">
        <f t="shared" si="1"/>
        <v>0</v>
      </c>
      <c r="L8" s="21"/>
      <c r="M8" s="21"/>
    </row>
    <row r="9" spans="1:17" ht="15">
      <c r="A9" s="46"/>
      <c r="B9" s="58">
        <v>4</v>
      </c>
      <c r="C9" s="59">
        <f t="shared" si="3"/>
        <v>4</v>
      </c>
      <c r="D9" s="60">
        <f>IF('Eingaben und Prämissen'!$D$17&gt;=$B9,D8+D8*'Eingaben und Prämissen'!$D$25,0)</f>
        <v>0</v>
      </c>
      <c r="E9" s="61">
        <f>IF('Eingaben und Prämissen'!$D$17&gt;=$B9,$E8*'Eingaben und Prämissen'!$D$28+$E8,0)</f>
        <v>0</v>
      </c>
      <c r="F9" s="61">
        <f t="shared" si="0"/>
        <v>0</v>
      </c>
      <c r="G9" s="61">
        <f>IF('Eingaben und Prämissen'!$D$17&gt;=$B9,G8+(G8*'Eingaben und Prämissen'!$D$28),0)</f>
        <v>0</v>
      </c>
      <c r="H9" s="60">
        <v>0</v>
      </c>
      <c r="I9" s="177">
        <f>IF('Eingaben und Prämissen'!$D$17&gt;=$B9,$I8+$I8*'Eingaben und Prämissen'!$D$25,0)</f>
        <v>0</v>
      </c>
      <c r="J9" s="172">
        <f t="shared" si="2"/>
        <v>0</v>
      </c>
      <c r="K9" s="64">
        <f t="shared" si="1"/>
        <v>0</v>
      </c>
      <c r="L9" s="20"/>
      <c r="M9" s="20"/>
    </row>
    <row r="10" spans="1:17" ht="15">
      <c r="A10" s="46"/>
      <c r="B10" s="58">
        <v>5</v>
      </c>
      <c r="C10" s="59">
        <f t="shared" si="3"/>
        <v>5</v>
      </c>
      <c r="D10" s="60">
        <f>IF('Eingaben und Prämissen'!$D$17&gt;=$B10,D9+D9*'Eingaben und Prämissen'!$D$25,0)</f>
        <v>0</v>
      </c>
      <c r="E10" s="61">
        <f>IF('Eingaben und Prämissen'!$D$17&gt;=$B10,$E9*'Eingaben und Prämissen'!$D$28+$E9,0)</f>
        <v>0</v>
      </c>
      <c r="F10" s="61">
        <f t="shared" si="0"/>
        <v>0</v>
      </c>
      <c r="G10" s="61">
        <f>IF('Eingaben und Prämissen'!$D$17&gt;=$B10,G9+(G9*'Eingaben und Prämissen'!$D$28),0)</f>
        <v>0</v>
      </c>
      <c r="H10" s="60">
        <v>0</v>
      </c>
      <c r="I10" s="177">
        <f>IF('Eingaben und Prämissen'!$D$17&gt;=$B10,$I9+$I9*'Eingaben und Prämissen'!$D$25,0)</f>
        <v>0</v>
      </c>
      <c r="J10" s="172">
        <f t="shared" si="2"/>
        <v>0</v>
      </c>
      <c r="K10" s="64">
        <f t="shared" si="1"/>
        <v>0</v>
      </c>
      <c r="L10" s="20"/>
      <c r="M10" s="20"/>
    </row>
    <row r="11" spans="1:17" ht="15">
      <c r="A11" s="46"/>
      <c r="B11" s="58">
        <v>6</v>
      </c>
      <c r="C11" s="59">
        <f t="shared" si="3"/>
        <v>6</v>
      </c>
      <c r="D11" s="60">
        <f>IF('Eingaben und Prämissen'!$D$17&gt;=$B11,D10+D10*'Eingaben und Prämissen'!$D$25,0)</f>
        <v>0</v>
      </c>
      <c r="E11" s="61">
        <f>IF('Eingaben und Prämissen'!$D$17&gt;=$B11,$E10*'Eingaben und Prämissen'!$D$28+$E10,0)</f>
        <v>0</v>
      </c>
      <c r="F11" s="61">
        <f t="shared" si="0"/>
        <v>0</v>
      </c>
      <c r="G11" s="61">
        <f>IF('Eingaben und Prämissen'!$D$17&gt;=$B11,G10+(G10*'Eingaben und Prämissen'!$D$28),0)</f>
        <v>0</v>
      </c>
      <c r="H11" s="60">
        <v>0</v>
      </c>
      <c r="I11" s="177">
        <f>IF('Eingaben und Prämissen'!$D$17&gt;=$B11,$I10+$I10*'Eingaben und Prämissen'!$D$25,0)</f>
        <v>0</v>
      </c>
      <c r="J11" s="172">
        <f t="shared" si="2"/>
        <v>0</v>
      </c>
      <c r="K11" s="64">
        <f t="shared" si="1"/>
        <v>0</v>
      </c>
      <c r="L11" s="20"/>
      <c r="M11" s="20"/>
    </row>
    <row r="12" spans="1:17" ht="15">
      <c r="A12" s="46"/>
      <c r="B12" s="58">
        <v>7</v>
      </c>
      <c r="C12" s="59">
        <f t="shared" si="3"/>
        <v>7</v>
      </c>
      <c r="D12" s="60">
        <f>IF('Eingaben und Prämissen'!$D$17&gt;=$B12,D11+D11*'Eingaben und Prämissen'!$D$25,0)</f>
        <v>0</v>
      </c>
      <c r="E12" s="61">
        <f>IF('Eingaben und Prämissen'!$D$17&gt;=$B12,$E11*'Eingaben und Prämissen'!$D$28+$E11,0)</f>
        <v>0</v>
      </c>
      <c r="F12" s="61">
        <f t="shared" si="0"/>
        <v>0</v>
      </c>
      <c r="G12" s="61">
        <f>IF('Eingaben und Prämissen'!$D$17&gt;=$B12,G11+(G11*'Eingaben und Prämissen'!$D$28),0)</f>
        <v>0</v>
      </c>
      <c r="H12" s="60">
        <v>0</v>
      </c>
      <c r="I12" s="177">
        <f>IF('Eingaben und Prämissen'!$D$17&gt;=$B12,$I11+$I11*'Eingaben und Prämissen'!$D$25,0)</f>
        <v>0</v>
      </c>
      <c r="J12" s="171">
        <f t="shared" si="2"/>
        <v>0</v>
      </c>
      <c r="K12" s="64">
        <f t="shared" si="1"/>
        <v>0</v>
      </c>
      <c r="L12" s="20"/>
      <c r="M12" s="20"/>
    </row>
    <row r="13" spans="1:17" ht="15">
      <c r="A13" s="46"/>
      <c r="B13" s="58">
        <v>8</v>
      </c>
      <c r="C13" s="59">
        <f t="shared" si="3"/>
        <v>8</v>
      </c>
      <c r="D13" s="60">
        <f>IF('Eingaben und Prämissen'!$D$17&gt;=$B13,D12+D12*'Eingaben und Prämissen'!$D$25,0)</f>
        <v>0</v>
      </c>
      <c r="E13" s="61">
        <f>IF('Eingaben und Prämissen'!$D$17&gt;=$B13,$E12*'Eingaben und Prämissen'!$D$28+$E12,0)</f>
        <v>0</v>
      </c>
      <c r="F13" s="61">
        <f t="shared" si="0"/>
        <v>0</v>
      </c>
      <c r="G13" s="61">
        <f>IF('Eingaben und Prämissen'!$D$17&gt;=$B13,G12+(G12*'Eingaben und Prämissen'!$D$28),0)</f>
        <v>0</v>
      </c>
      <c r="H13" s="60">
        <v>0</v>
      </c>
      <c r="I13" s="177">
        <f>IF('Eingaben und Prämissen'!$D$17&gt;=$B13,$I12+$I12*'Eingaben und Prämissen'!$D$25,0)</f>
        <v>0</v>
      </c>
      <c r="J13" s="172">
        <f t="shared" si="2"/>
        <v>0</v>
      </c>
      <c r="K13" s="64">
        <f t="shared" si="1"/>
        <v>0</v>
      </c>
      <c r="L13" s="20"/>
      <c r="M13" s="20"/>
    </row>
    <row r="14" spans="1:17" ht="15">
      <c r="A14" s="46"/>
      <c r="B14" s="58">
        <v>9</v>
      </c>
      <c r="C14" s="59">
        <f t="shared" si="3"/>
        <v>9</v>
      </c>
      <c r="D14" s="60">
        <f>IF('Eingaben und Prämissen'!$D$17&gt;=$B14,D13+D13*'Eingaben und Prämissen'!$D$25,0)</f>
        <v>0</v>
      </c>
      <c r="E14" s="61">
        <f>IF('Eingaben und Prämissen'!$D$17&gt;=$B14,$E13*'Eingaben und Prämissen'!$D$28+$E13,0)</f>
        <v>0</v>
      </c>
      <c r="F14" s="61">
        <f t="shared" si="0"/>
        <v>0</v>
      </c>
      <c r="G14" s="61">
        <f>IF('Eingaben und Prämissen'!$D$17&gt;=$B14,G13+(G13*'Eingaben und Prämissen'!$D$28),0)</f>
        <v>0</v>
      </c>
      <c r="H14" s="60">
        <v>0</v>
      </c>
      <c r="I14" s="177">
        <f>IF('Eingaben und Prämissen'!$D$17&gt;=$B14,$I13+$I13*'Eingaben und Prämissen'!$D$25,0)</f>
        <v>0</v>
      </c>
      <c r="J14" s="171">
        <f t="shared" si="2"/>
        <v>0</v>
      </c>
      <c r="K14" s="64">
        <f t="shared" si="1"/>
        <v>0</v>
      </c>
      <c r="L14" s="20"/>
      <c r="M14" s="20"/>
    </row>
    <row r="15" spans="1:17" ht="15">
      <c r="A15" s="46"/>
      <c r="B15" s="58">
        <v>10</v>
      </c>
      <c r="C15" s="59">
        <f t="shared" si="3"/>
        <v>10</v>
      </c>
      <c r="D15" s="60">
        <f>IF('Eingaben und Prämissen'!$D$17&gt;=$B15,D14+D14*'Eingaben und Prämissen'!$D$25,0)</f>
        <v>0</v>
      </c>
      <c r="E15" s="61">
        <f>IF('Eingaben und Prämissen'!$D$17&gt;=$B15,$E14*'Eingaben und Prämissen'!$D$28+$E14,0)</f>
        <v>0</v>
      </c>
      <c r="F15" s="61">
        <f t="shared" si="0"/>
        <v>0</v>
      </c>
      <c r="G15" s="61">
        <f>IF('Eingaben und Prämissen'!$D$17&gt;=$B15,G14+(G14*'Eingaben und Prämissen'!$D$28),0)</f>
        <v>0</v>
      </c>
      <c r="H15" s="60">
        <v>0</v>
      </c>
      <c r="I15" s="177">
        <f>IF('Eingaben und Prämissen'!$D$17&gt;=$B15,$I14+$I14*'Eingaben und Prämissen'!$D$25,0)</f>
        <v>0</v>
      </c>
      <c r="J15" s="173">
        <f t="shared" si="2"/>
        <v>0</v>
      </c>
      <c r="K15" s="64">
        <f t="shared" si="1"/>
        <v>0</v>
      </c>
      <c r="L15" s="20"/>
      <c r="M15" s="20"/>
    </row>
    <row r="16" spans="1:17" ht="15">
      <c r="A16" s="46"/>
      <c r="B16" s="58">
        <v>11</v>
      </c>
      <c r="C16" s="59">
        <f t="shared" si="3"/>
        <v>11</v>
      </c>
      <c r="D16" s="60">
        <f>IF('Eingaben und Prämissen'!$D$17&gt;=$B16,D15+D15*'Eingaben und Prämissen'!$D$25,0)</f>
        <v>0</v>
      </c>
      <c r="E16" s="61">
        <f>IF('Eingaben und Prämissen'!$D$17&gt;=$B16,$E15*'Eingaben und Prämissen'!$D$28+$E15,0)</f>
        <v>0</v>
      </c>
      <c r="F16" s="61">
        <f t="shared" si="0"/>
        <v>0</v>
      </c>
      <c r="G16" s="61">
        <f>IF('Eingaben und Prämissen'!$D$17&gt;=$B16,G15+(G15*'Eingaben und Prämissen'!$D$28),0)</f>
        <v>0</v>
      </c>
      <c r="H16" s="60">
        <v>0</v>
      </c>
      <c r="I16" s="177">
        <f>IF('Eingaben und Prämissen'!$D$17&gt;=$B16,$I15+$I15*'Eingaben und Prämissen'!$D$25,0)</f>
        <v>0</v>
      </c>
      <c r="J16" s="172">
        <f t="shared" si="2"/>
        <v>0</v>
      </c>
      <c r="K16" s="64">
        <f t="shared" si="1"/>
        <v>0</v>
      </c>
      <c r="L16" s="20"/>
      <c r="M16" s="20"/>
    </row>
    <row r="17" spans="1:13" ht="15">
      <c r="A17" s="46"/>
      <c r="B17" s="58">
        <v>12</v>
      </c>
      <c r="C17" s="59">
        <f t="shared" si="3"/>
        <v>12</v>
      </c>
      <c r="D17" s="60">
        <f>IF('Eingaben und Prämissen'!$D$17&gt;=$B17,D16+D16*'Eingaben und Prämissen'!$D$25,0)</f>
        <v>0</v>
      </c>
      <c r="E17" s="61">
        <f>IF('Eingaben und Prämissen'!$D$17&gt;=$B17,$E16*'Eingaben und Prämissen'!$D$28+$E16,0)</f>
        <v>0</v>
      </c>
      <c r="F17" s="61">
        <f t="shared" si="0"/>
        <v>0</v>
      </c>
      <c r="G17" s="61">
        <f>IF('Eingaben und Prämissen'!$D$17&gt;=$B17,G16+(G16*'Eingaben und Prämissen'!$D$28),0)</f>
        <v>0</v>
      </c>
      <c r="H17" s="60">
        <v>0</v>
      </c>
      <c r="I17" s="177">
        <f>IF('Eingaben und Prämissen'!$D$17&gt;=$B17,$I16+$I16*'Eingaben und Prämissen'!$D$25,0)</f>
        <v>0</v>
      </c>
      <c r="J17" s="171">
        <f t="shared" si="2"/>
        <v>0</v>
      </c>
      <c r="K17" s="64">
        <f t="shared" si="1"/>
        <v>0</v>
      </c>
      <c r="L17" s="20"/>
      <c r="M17" s="20"/>
    </row>
    <row r="18" spans="1:13" ht="15">
      <c r="A18" s="46"/>
      <c r="B18" s="58">
        <v>13</v>
      </c>
      <c r="C18" s="59">
        <f t="shared" si="3"/>
        <v>13</v>
      </c>
      <c r="D18" s="60">
        <f>IF('Eingaben und Prämissen'!$D$17&gt;=$B18,D17+D17*'Eingaben und Prämissen'!$D$25,0)</f>
        <v>0</v>
      </c>
      <c r="E18" s="61">
        <f>IF('Eingaben und Prämissen'!$D$17&gt;=$B18,$E17*'Eingaben und Prämissen'!$D$28+$E17,0)</f>
        <v>0</v>
      </c>
      <c r="F18" s="61">
        <f t="shared" si="0"/>
        <v>0</v>
      </c>
      <c r="G18" s="61">
        <f>IF('Eingaben und Prämissen'!$D$17&gt;=$B18,G17+(G17*'Eingaben und Prämissen'!$D$28),0)</f>
        <v>0</v>
      </c>
      <c r="H18" s="60">
        <v>0</v>
      </c>
      <c r="I18" s="177">
        <f>IF('Eingaben und Prämissen'!$D$17&gt;=$B18,$I17+$I17*'Eingaben und Prämissen'!$D$25,0)</f>
        <v>0</v>
      </c>
      <c r="J18" s="172">
        <f t="shared" si="2"/>
        <v>0</v>
      </c>
      <c r="K18" s="64">
        <f t="shared" si="1"/>
        <v>0</v>
      </c>
      <c r="L18" s="20"/>
      <c r="M18" s="20"/>
    </row>
    <row r="19" spans="1:13" ht="15">
      <c r="A19" s="46"/>
      <c r="B19" s="58">
        <v>14</v>
      </c>
      <c r="C19" s="59">
        <f t="shared" si="3"/>
        <v>14</v>
      </c>
      <c r="D19" s="60">
        <f>IF('Eingaben und Prämissen'!$D$17&gt;=$B19,D18+D18*'Eingaben und Prämissen'!$D$25,0)</f>
        <v>0</v>
      </c>
      <c r="E19" s="61">
        <f>IF('Eingaben und Prämissen'!$D$17&gt;=$B19,$E18*'Eingaben und Prämissen'!$D$28+$E18,0)</f>
        <v>0</v>
      </c>
      <c r="F19" s="61">
        <f t="shared" si="0"/>
        <v>0</v>
      </c>
      <c r="G19" s="61">
        <f>IF('Eingaben und Prämissen'!$D$17&gt;=$B19,G18+(G18*'Eingaben und Prämissen'!$D$28),0)</f>
        <v>0</v>
      </c>
      <c r="H19" s="60">
        <v>0</v>
      </c>
      <c r="I19" s="177">
        <f>IF('Eingaben und Prämissen'!$D$17&gt;=$B19,$I18+$I18*'Eingaben und Prämissen'!$D$25,0)</f>
        <v>0</v>
      </c>
      <c r="J19" s="172">
        <f t="shared" si="2"/>
        <v>0</v>
      </c>
      <c r="K19" s="64">
        <f t="shared" si="1"/>
        <v>0</v>
      </c>
      <c r="L19" s="20"/>
      <c r="M19" s="20"/>
    </row>
    <row r="20" spans="1:13" ht="15">
      <c r="A20" s="46"/>
      <c r="B20" s="58">
        <v>15</v>
      </c>
      <c r="C20" s="59">
        <f t="shared" si="3"/>
        <v>15</v>
      </c>
      <c r="D20" s="60">
        <f>IF('Eingaben und Prämissen'!$D$17&gt;=$B20,D19+D19*'Eingaben und Prämissen'!$D$25,0)</f>
        <v>0</v>
      </c>
      <c r="E20" s="61">
        <f>IF('Eingaben und Prämissen'!$D$17&gt;=$B20,$E19*'Eingaben und Prämissen'!$D$28+$E19,0)</f>
        <v>0</v>
      </c>
      <c r="F20" s="61">
        <f t="shared" si="0"/>
        <v>0</v>
      </c>
      <c r="G20" s="61">
        <f>IF('Eingaben und Prämissen'!$D$17&gt;=$B20,G19+(G19*'Eingaben und Prämissen'!$D$28),0)</f>
        <v>0</v>
      </c>
      <c r="H20" s="60">
        <v>0</v>
      </c>
      <c r="I20" s="177">
        <f>IF('Eingaben und Prämissen'!$D$17&gt;=$B20,$I19+$I19*'Eingaben und Prämissen'!$D$25,0)</f>
        <v>0</v>
      </c>
      <c r="J20" s="171">
        <f t="shared" si="2"/>
        <v>0</v>
      </c>
      <c r="K20" s="64">
        <f t="shared" si="1"/>
        <v>0</v>
      </c>
      <c r="L20" s="20"/>
      <c r="M20" s="20"/>
    </row>
    <row r="21" spans="1:13" ht="15">
      <c r="A21" s="46"/>
      <c r="B21" s="58">
        <v>16</v>
      </c>
      <c r="C21" s="59">
        <f t="shared" si="3"/>
        <v>16</v>
      </c>
      <c r="D21" s="60">
        <f>IF('Eingaben und Prämissen'!$D$17&gt;=$B21,D20+D20*'Eingaben und Prämissen'!$D$25,0)</f>
        <v>0</v>
      </c>
      <c r="E21" s="61">
        <f>IF('Eingaben und Prämissen'!$D$17&gt;=$B21,$E20*'Eingaben und Prämissen'!$D$28+$E20,0)</f>
        <v>0</v>
      </c>
      <c r="F21" s="61">
        <f t="shared" si="0"/>
        <v>0</v>
      </c>
      <c r="G21" s="61">
        <f>IF('Eingaben und Prämissen'!$D$17&gt;=$B21,G20+(G20*'Eingaben und Prämissen'!$D$28),0)</f>
        <v>0</v>
      </c>
      <c r="H21" s="60">
        <v>0</v>
      </c>
      <c r="I21" s="177">
        <f>IF('Eingaben und Prämissen'!$D$17&gt;=$B21,$I20+$I20*'Eingaben und Prämissen'!$D$25,0)</f>
        <v>0</v>
      </c>
      <c r="J21" s="172">
        <f t="shared" si="2"/>
        <v>0</v>
      </c>
      <c r="K21" s="64">
        <f t="shared" si="1"/>
        <v>0</v>
      </c>
      <c r="L21" s="20"/>
      <c r="M21" s="20"/>
    </row>
    <row r="22" spans="1:13" ht="15">
      <c r="A22" s="46"/>
      <c r="B22" s="58">
        <v>17</v>
      </c>
      <c r="C22" s="59">
        <f t="shared" si="3"/>
        <v>17</v>
      </c>
      <c r="D22" s="60">
        <f>IF('Eingaben und Prämissen'!$D$17&gt;=$B22,D21+D21*'Eingaben und Prämissen'!$D$25,0)</f>
        <v>0</v>
      </c>
      <c r="E22" s="61">
        <f>IF('Eingaben und Prämissen'!$D$17&gt;=$B22,$E21*'Eingaben und Prämissen'!$D$28+$E21,0)</f>
        <v>0</v>
      </c>
      <c r="F22" s="61">
        <f t="shared" si="0"/>
        <v>0</v>
      </c>
      <c r="G22" s="61">
        <f>IF('Eingaben und Prämissen'!$D$17&gt;=$B22,G21+(G21*'Eingaben und Prämissen'!$D$28),0)</f>
        <v>0</v>
      </c>
      <c r="H22" s="60">
        <v>0</v>
      </c>
      <c r="I22" s="177">
        <f>IF('Eingaben und Prämissen'!$D$17&gt;=$B22,$I21+$I21*'Eingaben und Prämissen'!$D$25,0)</f>
        <v>0</v>
      </c>
      <c r="J22" s="172">
        <f t="shared" si="2"/>
        <v>0</v>
      </c>
      <c r="K22" s="64">
        <f t="shared" si="1"/>
        <v>0</v>
      </c>
      <c r="L22" s="20"/>
      <c r="M22" s="20"/>
    </row>
    <row r="23" spans="1:13" ht="15">
      <c r="A23" s="46"/>
      <c r="B23" s="65">
        <v>18</v>
      </c>
      <c r="C23" s="59">
        <f t="shared" si="3"/>
        <v>18</v>
      </c>
      <c r="D23" s="60">
        <f>IF('Eingaben und Prämissen'!$D$17&gt;=$B23,D22+D22*'Eingaben und Prämissen'!$D$25,0)</f>
        <v>0</v>
      </c>
      <c r="E23" s="61">
        <f>IF('Eingaben und Prämissen'!$D$17&gt;=$B23,$E22*'Eingaben und Prämissen'!$D$28+$E22,0)</f>
        <v>0</v>
      </c>
      <c r="F23" s="61">
        <f t="shared" si="0"/>
        <v>0</v>
      </c>
      <c r="G23" s="61">
        <f>IF('Eingaben und Prämissen'!$D$17&gt;=$B23,G22+(G22*'Eingaben und Prämissen'!$D$28),0)</f>
        <v>0</v>
      </c>
      <c r="H23" s="60">
        <v>0</v>
      </c>
      <c r="I23" s="177">
        <f>IF('Eingaben und Prämissen'!$D$17&gt;=$B23,$I22+$I22*'Eingaben und Prämissen'!$D$25,0)</f>
        <v>0</v>
      </c>
      <c r="J23" s="171">
        <f t="shared" si="2"/>
        <v>0</v>
      </c>
      <c r="K23" s="64">
        <f t="shared" si="1"/>
        <v>0</v>
      </c>
      <c r="L23" s="20"/>
      <c r="M23" s="20"/>
    </row>
    <row r="24" spans="1:13" ht="15">
      <c r="A24" s="46"/>
      <c r="B24" s="58">
        <v>19</v>
      </c>
      <c r="C24" s="59">
        <f t="shared" si="3"/>
        <v>19</v>
      </c>
      <c r="D24" s="60">
        <f>IF('Eingaben und Prämissen'!$D$17&gt;=$B24,D23+D23*'Eingaben und Prämissen'!$D$25,0)</f>
        <v>0</v>
      </c>
      <c r="E24" s="61">
        <f>IF('Eingaben und Prämissen'!$D$17&gt;=$B24,$E23*'Eingaben und Prämissen'!$D$28+$E23,0)</f>
        <v>0</v>
      </c>
      <c r="F24" s="61">
        <f t="shared" si="0"/>
        <v>0</v>
      </c>
      <c r="G24" s="61">
        <f>IF('Eingaben und Prämissen'!$D$17&gt;=$B24,G23+(G23*'Eingaben und Prämissen'!$D$28),0)</f>
        <v>0</v>
      </c>
      <c r="H24" s="60">
        <v>0</v>
      </c>
      <c r="I24" s="177">
        <f>IF('Eingaben und Prämissen'!$D$17&gt;=$B24,$I23+$I23*'Eingaben und Prämissen'!$D$25,0)</f>
        <v>0</v>
      </c>
      <c r="J24" s="172">
        <f t="shared" si="2"/>
        <v>0</v>
      </c>
      <c r="K24" s="64">
        <f t="shared" si="1"/>
        <v>0</v>
      </c>
      <c r="L24" s="20"/>
      <c r="M24" s="20"/>
    </row>
    <row r="25" spans="1:13" ht="15">
      <c r="A25" s="46"/>
      <c r="B25" s="58">
        <v>20</v>
      </c>
      <c r="C25" s="59">
        <f t="shared" si="3"/>
        <v>20</v>
      </c>
      <c r="D25" s="60">
        <f>IF('Eingaben und Prämissen'!$D$17&gt;=$B25,D24+D24*'Eingaben und Prämissen'!$D$25,0)</f>
        <v>0</v>
      </c>
      <c r="E25" s="61">
        <f>IF('Eingaben und Prämissen'!$D$17&gt;=$B25,$E24*'Eingaben und Prämissen'!$D$28+$E24,0)</f>
        <v>0</v>
      </c>
      <c r="F25" s="61">
        <f t="shared" si="0"/>
        <v>0</v>
      </c>
      <c r="G25" s="61">
        <f>IF('Eingaben und Prämissen'!$D$17&gt;=$B25,G24+(G24*'Eingaben und Prämissen'!$D$28),0)</f>
        <v>0</v>
      </c>
      <c r="H25" s="60">
        <v>0</v>
      </c>
      <c r="I25" s="177">
        <f>IF('Eingaben und Prämissen'!$D$17&gt;=$B25,$I24+$I24*'Eingaben und Prämissen'!$D$25,0)</f>
        <v>0</v>
      </c>
      <c r="J25" s="172">
        <f t="shared" si="2"/>
        <v>0</v>
      </c>
      <c r="K25" s="64">
        <f t="shared" si="1"/>
        <v>0</v>
      </c>
      <c r="L25" s="20"/>
      <c r="M25" s="20"/>
    </row>
    <row r="26" spans="1:13" ht="15">
      <c r="A26" s="46"/>
      <c r="B26" s="58">
        <v>21</v>
      </c>
      <c r="C26" s="59">
        <f t="shared" si="3"/>
        <v>21</v>
      </c>
      <c r="D26" s="60">
        <f>IF('Eingaben und Prämissen'!$D$17&gt;=$B26,D25+D25*'Eingaben und Prämissen'!$D$25,0)</f>
        <v>0</v>
      </c>
      <c r="E26" s="61">
        <f>IF('Eingaben und Prämissen'!$D$17&gt;=$B26,$E25*'Eingaben und Prämissen'!$D$28+$E25,0)</f>
        <v>0</v>
      </c>
      <c r="F26" s="61">
        <f t="shared" si="0"/>
        <v>0</v>
      </c>
      <c r="G26" s="61">
        <f>IF('Eingaben und Prämissen'!$D$17&gt;=$B26,G25+(G25*'Eingaben und Prämissen'!$D$28),0)</f>
        <v>0</v>
      </c>
      <c r="H26" s="60">
        <v>0</v>
      </c>
      <c r="I26" s="177">
        <f>IF('Eingaben und Prämissen'!$D$17&gt;=$B26,$I25+$I25*'Eingaben und Prämissen'!$D$25,0)</f>
        <v>0</v>
      </c>
      <c r="J26" s="172">
        <f t="shared" si="2"/>
        <v>0</v>
      </c>
      <c r="K26" s="64">
        <f t="shared" si="1"/>
        <v>0</v>
      </c>
      <c r="L26" s="20"/>
      <c r="M26" s="20"/>
    </row>
    <row r="27" spans="1:13" ht="15">
      <c r="A27" s="46"/>
      <c r="B27" s="58">
        <v>22</v>
      </c>
      <c r="C27" s="59">
        <f t="shared" si="3"/>
        <v>22</v>
      </c>
      <c r="D27" s="60">
        <f>IF('Eingaben und Prämissen'!$D$17&gt;=$B27,D26+D26*'Eingaben und Prämissen'!$D$25,0)</f>
        <v>0</v>
      </c>
      <c r="E27" s="61">
        <f>IF('Eingaben und Prämissen'!$D$17&gt;=$B27,$E26*'Eingaben und Prämissen'!$D$28+$E26,0)</f>
        <v>0</v>
      </c>
      <c r="F27" s="61">
        <f t="shared" si="0"/>
        <v>0</v>
      </c>
      <c r="G27" s="61">
        <f>IF('Eingaben und Prämissen'!$D$17&gt;=$B27,G26+(G26*'Eingaben und Prämissen'!$D$28),0)</f>
        <v>0</v>
      </c>
      <c r="H27" s="60">
        <v>0</v>
      </c>
      <c r="I27" s="177">
        <f>IF('Eingaben und Prämissen'!$D$17&gt;=$B27,$I26+$I26*'Eingaben und Prämissen'!$D$25,0)</f>
        <v>0</v>
      </c>
      <c r="J27" s="171">
        <f t="shared" si="2"/>
        <v>0</v>
      </c>
      <c r="K27" s="64">
        <f t="shared" si="1"/>
        <v>0</v>
      </c>
      <c r="L27" s="20"/>
      <c r="M27" s="20"/>
    </row>
    <row r="28" spans="1:13" ht="15">
      <c r="A28" s="46"/>
      <c r="B28" s="58">
        <v>23</v>
      </c>
      <c r="C28" s="59">
        <f t="shared" si="3"/>
        <v>23</v>
      </c>
      <c r="D28" s="60">
        <f>IF('Eingaben und Prämissen'!$D$17&gt;=$B28,D27+D27*'Eingaben und Prämissen'!$D$25,0)</f>
        <v>0</v>
      </c>
      <c r="E28" s="61">
        <f>IF('Eingaben und Prämissen'!$D$17&gt;=$B28,$E27*'Eingaben und Prämissen'!$D$28+$E27,0)</f>
        <v>0</v>
      </c>
      <c r="F28" s="61">
        <f t="shared" si="0"/>
        <v>0</v>
      </c>
      <c r="G28" s="61">
        <f>IF('Eingaben und Prämissen'!$D$17&gt;=$B28,G27+(G27*'Eingaben und Prämissen'!$D$28),0)</f>
        <v>0</v>
      </c>
      <c r="H28" s="60">
        <v>0</v>
      </c>
      <c r="I28" s="177">
        <f>IF('Eingaben und Prämissen'!$D$17&gt;=$B28,$I27+$I27*'Eingaben und Prämissen'!$D$25,0)</f>
        <v>0</v>
      </c>
      <c r="J28" s="173">
        <f t="shared" si="2"/>
        <v>0</v>
      </c>
      <c r="K28" s="64">
        <f t="shared" si="1"/>
        <v>0</v>
      </c>
      <c r="L28" s="20"/>
      <c r="M28" s="20"/>
    </row>
    <row r="29" spans="1:13" ht="15">
      <c r="A29" s="46"/>
      <c r="B29" s="58">
        <v>24</v>
      </c>
      <c r="C29" s="59">
        <f t="shared" si="3"/>
        <v>24</v>
      </c>
      <c r="D29" s="60">
        <f>IF('Eingaben und Prämissen'!$D$17&gt;=$B29,D28+D28*'Eingaben und Prämissen'!$D$25,0)</f>
        <v>0</v>
      </c>
      <c r="E29" s="61">
        <f>IF('Eingaben und Prämissen'!$D$17&gt;=$B29,$E28*'Eingaben und Prämissen'!$D$28+$E28,0)</f>
        <v>0</v>
      </c>
      <c r="F29" s="61">
        <f t="shared" si="0"/>
        <v>0</v>
      </c>
      <c r="G29" s="61">
        <f>IF('Eingaben und Prämissen'!$D$17&gt;=$B29,G28+(G28*'Eingaben und Prämissen'!$D$28),0)</f>
        <v>0</v>
      </c>
      <c r="H29" s="60">
        <v>0</v>
      </c>
      <c r="I29" s="177">
        <f>IF('Eingaben und Prämissen'!$D$17&gt;=$B29,$I28+$I28*'Eingaben und Prämissen'!$D$25,0)</f>
        <v>0</v>
      </c>
      <c r="J29" s="172">
        <f t="shared" si="2"/>
        <v>0</v>
      </c>
      <c r="K29" s="64">
        <f t="shared" si="1"/>
        <v>0</v>
      </c>
      <c r="L29" s="20"/>
      <c r="M29" s="20"/>
    </row>
    <row r="30" spans="1:13" ht="15">
      <c r="A30" s="46"/>
      <c r="B30" s="58">
        <v>25</v>
      </c>
      <c r="C30" s="59">
        <f t="shared" si="3"/>
        <v>25</v>
      </c>
      <c r="D30" s="60">
        <f>IF('Eingaben und Prämissen'!$D$17&gt;=$B30,D29+D29*'Eingaben und Prämissen'!$D$25,0)</f>
        <v>0</v>
      </c>
      <c r="E30" s="61">
        <f>IF('Eingaben und Prämissen'!$D$17&gt;=$B30,$E29*'Eingaben und Prämissen'!$D$28+$E29,0)</f>
        <v>0</v>
      </c>
      <c r="F30" s="61">
        <f t="shared" si="0"/>
        <v>0</v>
      </c>
      <c r="G30" s="61">
        <f>IF('Eingaben und Prämissen'!$D$17&gt;=$B30,G29+(G29*'Eingaben und Prämissen'!$D$28),0)</f>
        <v>0</v>
      </c>
      <c r="H30" s="60">
        <v>0</v>
      </c>
      <c r="I30" s="177">
        <f>IF('Eingaben und Prämissen'!$D$17&gt;=$B30,$I29+$I29*'Eingaben und Prämissen'!$D$25,0)</f>
        <v>0</v>
      </c>
      <c r="J30" s="171">
        <f t="shared" si="2"/>
        <v>0</v>
      </c>
      <c r="K30" s="64">
        <f t="shared" si="1"/>
        <v>0</v>
      </c>
      <c r="L30" s="20"/>
      <c r="M30" s="20"/>
    </row>
    <row r="31" spans="1:13" ht="15">
      <c r="A31" s="46"/>
      <c r="B31" s="58">
        <v>26</v>
      </c>
      <c r="C31" s="59">
        <f t="shared" si="3"/>
        <v>26</v>
      </c>
      <c r="D31" s="60">
        <f>IF('Eingaben und Prämissen'!$D$17&gt;=$B31,D30+D30*'Eingaben und Prämissen'!$D$25,0)</f>
        <v>0</v>
      </c>
      <c r="E31" s="61">
        <f>IF('Eingaben und Prämissen'!$D$17&gt;=$B31,$E30*'Eingaben und Prämissen'!$D$28+$E30,0)</f>
        <v>0</v>
      </c>
      <c r="F31" s="61">
        <f t="shared" si="0"/>
        <v>0</v>
      </c>
      <c r="G31" s="61">
        <f>IF('Eingaben und Prämissen'!$D$17&gt;=$B31,G30+(G30*'Eingaben und Prämissen'!$D$28),0)</f>
        <v>0</v>
      </c>
      <c r="H31" s="60">
        <v>0</v>
      </c>
      <c r="I31" s="177">
        <f>IF('Eingaben und Prämissen'!$D$17&gt;=$B31,$I30+$I30*'Eingaben und Prämissen'!$D$25,0)</f>
        <v>0</v>
      </c>
      <c r="J31" s="172">
        <f t="shared" si="2"/>
        <v>0</v>
      </c>
      <c r="K31" s="64">
        <f t="shared" si="1"/>
        <v>0</v>
      </c>
      <c r="L31" s="20"/>
      <c r="M31" s="20"/>
    </row>
    <row r="32" spans="1:13" ht="15">
      <c r="A32" s="46"/>
      <c r="B32" s="58">
        <v>27</v>
      </c>
      <c r="C32" s="59">
        <f t="shared" si="3"/>
        <v>27</v>
      </c>
      <c r="D32" s="60">
        <f>IF('Eingaben und Prämissen'!$D$17&gt;=$B32,D31+D31*'Eingaben und Prämissen'!$D$25,0)</f>
        <v>0</v>
      </c>
      <c r="E32" s="61">
        <f>IF('Eingaben und Prämissen'!$D$17&gt;=$B32,$E31*'Eingaben und Prämissen'!$D$28+$E31,0)</f>
        <v>0</v>
      </c>
      <c r="F32" s="61">
        <f t="shared" si="0"/>
        <v>0</v>
      </c>
      <c r="G32" s="61">
        <f>IF('Eingaben und Prämissen'!$D$17&gt;=$B32,G31+(G31*'Eingaben und Prämissen'!$D$28),0)</f>
        <v>0</v>
      </c>
      <c r="H32" s="60">
        <v>0</v>
      </c>
      <c r="I32" s="177">
        <f>IF('Eingaben und Prämissen'!$D$17&gt;=$B32,$I31+$I31*'Eingaben und Prämissen'!$D$25,0)</f>
        <v>0</v>
      </c>
      <c r="J32" s="171">
        <f t="shared" si="2"/>
        <v>0</v>
      </c>
      <c r="K32" s="64">
        <f t="shared" si="1"/>
        <v>0</v>
      </c>
      <c r="L32" s="20"/>
      <c r="M32" s="20"/>
    </row>
    <row r="33" spans="1:13" ht="15">
      <c r="A33" s="46"/>
      <c r="B33" s="58">
        <v>28</v>
      </c>
      <c r="C33" s="59">
        <f t="shared" si="3"/>
        <v>28</v>
      </c>
      <c r="D33" s="60">
        <f>IF('Eingaben und Prämissen'!$D$17&gt;=$B33,D32+D32*'Eingaben und Prämissen'!$D$25,0)</f>
        <v>0</v>
      </c>
      <c r="E33" s="61">
        <f>IF('Eingaben und Prämissen'!$D$17&gt;=$B33,$E32*'Eingaben und Prämissen'!$D$28+$E32,0)</f>
        <v>0</v>
      </c>
      <c r="F33" s="61">
        <f t="shared" si="0"/>
        <v>0</v>
      </c>
      <c r="G33" s="61">
        <f>IF('Eingaben und Prämissen'!$D$17&gt;=$B33,G32+(G32*'Eingaben und Prämissen'!$D$28),0)</f>
        <v>0</v>
      </c>
      <c r="H33" s="60">
        <v>0</v>
      </c>
      <c r="I33" s="177">
        <f>IF('Eingaben und Prämissen'!$D$17&gt;=$B33,$I32+$I32*'Eingaben und Prämissen'!$D$25,0)</f>
        <v>0</v>
      </c>
      <c r="J33" s="173">
        <f t="shared" si="2"/>
        <v>0</v>
      </c>
      <c r="K33" s="64">
        <f t="shared" si="1"/>
        <v>0</v>
      </c>
      <c r="L33" s="20"/>
      <c r="M33" s="20"/>
    </row>
    <row r="34" spans="1:13" ht="15">
      <c r="A34" s="46"/>
      <c r="B34" s="58">
        <v>29</v>
      </c>
      <c r="C34" s="59">
        <f t="shared" si="3"/>
        <v>29</v>
      </c>
      <c r="D34" s="60">
        <f>IF('Eingaben und Prämissen'!$D$17&gt;=$B34,D33+D33*'Eingaben und Prämissen'!$D$25,0)</f>
        <v>0</v>
      </c>
      <c r="E34" s="61">
        <f>IF('Eingaben und Prämissen'!$D$17&gt;=$B34,$E33*'Eingaben und Prämissen'!$D$28+$E33,0)</f>
        <v>0</v>
      </c>
      <c r="F34" s="61">
        <f t="shared" si="0"/>
        <v>0</v>
      </c>
      <c r="G34" s="61">
        <f>IF('Eingaben und Prämissen'!$D$17&gt;=$B34,G33+(G33*'Eingaben und Prämissen'!$D$28),0)</f>
        <v>0</v>
      </c>
      <c r="H34" s="60">
        <v>0</v>
      </c>
      <c r="I34" s="177">
        <f>IF('Eingaben und Prämissen'!$D$17&gt;=$B34,$I33+$I33*'Eingaben und Prämissen'!$D$25,0)</f>
        <v>0</v>
      </c>
      <c r="J34" s="173">
        <f t="shared" si="2"/>
        <v>0</v>
      </c>
      <c r="K34" s="64">
        <f t="shared" si="1"/>
        <v>0</v>
      </c>
      <c r="L34" s="20"/>
      <c r="M34" s="20"/>
    </row>
    <row r="35" spans="1:13" ht="15">
      <c r="A35" s="46"/>
      <c r="B35" s="58">
        <v>30</v>
      </c>
      <c r="C35" s="59">
        <f t="shared" si="3"/>
        <v>30</v>
      </c>
      <c r="D35" s="60">
        <f>IF('Eingaben und Prämissen'!$D$17&gt;=$B35,D34+D34*'Eingaben und Prämissen'!$D$25,0)</f>
        <v>0</v>
      </c>
      <c r="E35" s="61">
        <f>IF('Eingaben und Prämissen'!$D$17&gt;=$B35,$E34*'Eingaben und Prämissen'!$D$28+$E34,0)</f>
        <v>0</v>
      </c>
      <c r="F35" s="61">
        <f t="shared" si="0"/>
        <v>0</v>
      </c>
      <c r="G35" s="61">
        <f>IF('Eingaben und Prämissen'!$D$17&gt;=$B35,G34+(G34*'Eingaben und Prämissen'!$D$28),0)</f>
        <v>0</v>
      </c>
      <c r="H35" s="60">
        <v>0</v>
      </c>
      <c r="I35" s="177">
        <f>IF('Eingaben und Prämissen'!$D$17&gt;=$B35,$I34+$I34*'Eingaben und Prämissen'!$D$25,0)</f>
        <v>0</v>
      </c>
      <c r="J35" s="173">
        <f t="shared" si="2"/>
        <v>0</v>
      </c>
      <c r="K35" s="64">
        <f t="shared" si="1"/>
        <v>0</v>
      </c>
      <c r="L35" s="20"/>
      <c r="M35" s="20"/>
    </row>
    <row r="36" spans="1:13" ht="15">
      <c r="A36" s="46"/>
      <c r="B36" s="58">
        <v>31</v>
      </c>
      <c r="C36" s="59">
        <f t="shared" si="3"/>
        <v>31</v>
      </c>
      <c r="D36" s="60">
        <f>IF('Eingaben und Prämissen'!$D$17&gt;=$B36,D35+D35*'Eingaben und Prämissen'!$D$25,0)</f>
        <v>0</v>
      </c>
      <c r="E36" s="61">
        <f>IF('Eingaben und Prämissen'!$D$17&gt;=$B36,$E35*'Eingaben und Prämissen'!$D$28+$E35,0)</f>
        <v>0</v>
      </c>
      <c r="F36" s="61">
        <f t="shared" si="0"/>
        <v>0</v>
      </c>
      <c r="G36" s="61">
        <f>IF('Eingaben und Prämissen'!$D$17&gt;=$B36,G35+(G35*'Eingaben und Prämissen'!$D$28),0)</f>
        <v>0</v>
      </c>
      <c r="H36" s="60">
        <v>0</v>
      </c>
      <c r="I36" s="177">
        <f>IF('Eingaben und Prämissen'!$D$17&gt;=$B36,$I35+$I35*'Eingaben und Prämissen'!$D$25,0)</f>
        <v>0</v>
      </c>
      <c r="J36" s="172">
        <f t="shared" si="2"/>
        <v>0</v>
      </c>
      <c r="K36" s="64">
        <f t="shared" si="1"/>
        <v>0</v>
      </c>
      <c r="L36" s="20"/>
      <c r="M36" s="20"/>
    </row>
    <row r="37" spans="1:13" ht="15">
      <c r="A37" s="46"/>
      <c r="B37" s="58">
        <v>32</v>
      </c>
      <c r="C37" s="59">
        <f t="shared" si="3"/>
        <v>32</v>
      </c>
      <c r="D37" s="60">
        <f>IF('Eingaben und Prämissen'!$D$17&gt;=$B37,D36+D36*'Eingaben und Prämissen'!$D$25,0)</f>
        <v>0</v>
      </c>
      <c r="E37" s="61">
        <f>IF('Eingaben und Prämissen'!$D$17&gt;=$B37,$E36*'Eingaben und Prämissen'!$D$28+$E36,0)</f>
        <v>0</v>
      </c>
      <c r="F37" s="61">
        <f t="shared" si="0"/>
        <v>0</v>
      </c>
      <c r="G37" s="61">
        <f>IF('Eingaben und Prämissen'!$D$17&gt;=$B37,G36+(G36*'Eingaben und Prämissen'!$D$28),0)</f>
        <v>0</v>
      </c>
      <c r="H37" s="60">
        <v>0</v>
      </c>
      <c r="I37" s="177">
        <f>IF('Eingaben und Prämissen'!$D$17&gt;=$B37,$I36+$I36*'Eingaben und Prämissen'!$D$25,0)</f>
        <v>0</v>
      </c>
      <c r="J37" s="171">
        <f t="shared" si="2"/>
        <v>0</v>
      </c>
      <c r="K37" s="64">
        <f t="shared" si="1"/>
        <v>0</v>
      </c>
      <c r="L37" s="20"/>
      <c r="M37" s="20"/>
    </row>
    <row r="38" spans="1:13" ht="15">
      <c r="A38" s="46"/>
      <c r="B38" s="58">
        <v>33</v>
      </c>
      <c r="C38" s="59">
        <f t="shared" si="3"/>
        <v>33</v>
      </c>
      <c r="D38" s="60">
        <f>IF('Eingaben und Prämissen'!$D$17&gt;=$B38,D37+D37*'Eingaben und Prämissen'!$D$25,0)</f>
        <v>0</v>
      </c>
      <c r="E38" s="61">
        <f>IF('Eingaben und Prämissen'!$D$17&gt;=$B38,$E37*'Eingaben und Prämissen'!$D$28+$E37,0)</f>
        <v>0</v>
      </c>
      <c r="F38" s="61">
        <f t="shared" ref="F38:F55" si="4">SUM(D38:E38)</f>
        <v>0</v>
      </c>
      <c r="G38" s="61">
        <f>IF('Eingaben und Prämissen'!$D$17&gt;=$B38,G37+(G37*'Eingaben und Prämissen'!$D$28),0)</f>
        <v>0</v>
      </c>
      <c r="H38" s="60">
        <v>0</v>
      </c>
      <c r="I38" s="177">
        <f>IF('Eingaben und Prämissen'!$D$17&gt;=$B38,$I37+$I37*'Eingaben und Prämissen'!$D$25,0)</f>
        <v>0</v>
      </c>
      <c r="J38" s="172">
        <f t="shared" si="2"/>
        <v>0</v>
      </c>
      <c r="K38" s="64">
        <f t="shared" si="1"/>
        <v>0</v>
      </c>
      <c r="L38" s="20"/>
      <c r="M38" s="20"/>
    </row>
    <row r="39" spans="1:13" ht="15">
      <c r="A39" s="46"/>
      <c r="B39" s="58">
        <v>34</v>
      </c>
      <c r="C39" s="59">
        <f t="shared" si="3"/>
        <v>34</v>
      </c>
      <c r="D39" s="60">
        <f>IF('Eingaben und Prämissen'!$D$17&gt;=$B39,D38+D38*'Eingaben und Prämissen'!$D$25,0)</f>
        <v>0</v>
      </c>
      <c r="E39" s="61">
        <f>IF('Eingaben und Prämissen'!$D$17&gt;=$B39,$E38*'Eingaben und Prämissen'!$D$28+$E38,0)</f>
        <v>0</v>
      </c>
      <c r="F39" s="61">
        <f t="shared" si="4"/>
        <v>0</v>
      </c>
      <c r="G39" s="61">
        <f>IF('Eingaben und Prämissen'!$D$17&gt;=$B39,G38+(G38*'Eingaben und Prämissen'!$D$28),0)</f>
        <v>0</v>
      </c>
      <c r="H39" s="60">
        <v>0</v>
      </c>
      <c r="I39" s="177">
        <f>IF('Eingaben und Prämissen'!$D$17&gt;=$B39,$I38+$I38*'Eingaben und Prämissen'!$D$25,0)</f>
        <v>0</v>
      </c>
      <c r="J39" s="172">
        <f t="shared" si="2"/>
        <v>0</v>
      </c>
      <c r="K39" s="64">
        <f t="shared" si="1"/>
        <v>0</v>
      </c>
      <c r="L39" s="20"/>
      <c r="M39" s="20"/>
    </row>
    <row r="40" spans="1:13" ht="15">
      <c r="A40" s="46"/>
      <c r="B40" s="58">
        <v>35</v>
      </c>
      <c r="C40" s="59">
        <f t="shared" si="3"/>
        <v>35</v>
      </c>
      <c r="D40" s="60">
        <f>IF('Eingaben und Prämissen'!$D$17&gt;=$B40,D39+D39*'Eingaben und Prämissen'!$D$25,0)</f>
        <v>0</v>
      </c>
      <c r="E40" s="61">
        <f>IF('Eingaben und Prämissen'!$D$17&gt;=$B40,$E39*'Eingaben und Prämissen'!$D$28+$E39,0)</f>
        <v>0</v>
      </c>
      <c r="F40" s="61">
        <f t="shared" si="4"/>
        <v>0</v>
      </c>
      <c r="G40" s="61">
        <f>IF('Eingaben und Prämissen'!$D$17&gt;=$B40,G39+(G39*'Eingaben und Prämissen'!$D$28),0)</f>
        <v>0</v>
      </c>
      <c r="H40" s="60">
        <v>0</v>
      </c>
      <c r="I40" s="177">
        <f>IF('Eingaben und Prämissen'!$D$17&gt;=$B40,$I39+$I39*'Eingaben und Prämissen'!$D$25,0)</f>
        <v>0</v>
      </c>
      <c r="J40" s="174">
        <f t="shared" si="2"/>
        <v>0</v>
      </c>
      <c r="K40" s="64">
        <f t="shared" si="1"/>
        <v>0</v>
      </c>
      <c r="L40" s="20"/>
      <c r="M40" s="20"/>
    </row>
    <row r="41" spans="1:13" ht="15">
      <c r="A41" s="46"/>
      <c r="B41" s="58">
        <v>36</v>
      </c>
      <c r="C41" s="59">
        <f t="shared" si="3"/>
        <v>36</v>
      </c>
      <c r="D41" s="60">
        <f>IF('Eingaben und Prämissen'!$D$17&gt;=$B41,D40+D40*'Eingaben und Prämissen'!$D$25,0)</f>
        <v>0</v>
      </c>
      <c r="E41" s="61">
        <f>IF('Eingaben und Prämissen'!$D$17&gt;=$B41,$E40*'Eingaben und Prämissen'!$D$28+$E40,0)</f>
        <v>0</v>
      </c>
      <c r="F41" s="61">
        <f t="shared" si="4"/>
        <v>0</v>
      </c>
      <c r="G41" s="61">
        <f>IF('Eingaben und Prämissen'!$D$17&gt;=$B41,G40+(G40*'Eingaben und Prämissen'!$D$28),0)</f>
        <v>0</v>
      </c>
      <c r="H41" s="60">
        <v>0</v>
      </c>
      <c r="I41" s="177">
        <f>IF('Eingaben und Prämissen'!$D$17&gt;=$B41,$I40+$I40*'Eingaben und Prämissen'!$D$25,0)</f>
        <v>0</v>
      </c>
      <c r="J41" s="171">
        <f t="shared" si="2"/>
        <v>0</v>
      </c>
      <c r="K41" s="64">
        <f t="shared" si="1"/>
        <v>0</v>
      </c>
      <c r="L41" s="20"/>
      <c r="M41" s="20"/>
    </row>
    <row r="42" spans="1:13" ht="15">
      <c r="A42" s="46"/>
      <c r="B42" s="58">
        <v>37</v>
      </c>
      <c r="C42" s="59">
        <f t="shared" si="3"/>
        <v>37</v>
      </c>
      <c r="D42" s="60">
        <f>IF('Eingaben und Prämissen'!$D$17&gt;=$B42,D41+D41*'Eingaben und Prämissen'!$D$25,0)</f>
        <v>0</v>
      </c>
      <c r="E42" s="61">
        <f>IF('Eingaben und Prämissen'!$D$17&gt;=$B42,$E41*'Eingaben und Prämissen'!$D$28+$E41,0)</f>
        <v>0</v>
      </c>
      <c r="F42" s="61">
        <f t="shared" si="4"/>
        <v>0</v>
      </c>
      <c r="G42" s="61">
        <f>IF('Eingaben und Prämissen'!$D$17&gt;=$B42,G41+(G41*'Eingaben und Prämissen'!$D$28),0)</f>
        <v>0</v>
      </c>
      <c r="H42" s="60">
        <v>0</v>
      </c>
      <c r="I42" s="177">
        <f>IF('Eingaben und Prämissen'!$D$17&gt;=$B42,$I41+$I41*'Eingaben und Prämissen'!$D$25,0)</f>
        <v>0</v>
      </c>
      <c r="J42" s="172">
        <f t="shared" si="2"/>
        <v>0</v>
      </c>
      <c r="K42" s="64">
        <f t="shared" si="1"/>
        <v>0</v>
      </c>
      <c r="L42" s="20"/>
      <c r="M42" s="20"/>
    </row>
    <row r="43" spans="1:13" ht="15">
      <c r="A43" s="46"/>
      <c r="B43" s="58">
        <v>38</v>
      </c>
      <c r="C43" s="59">
        <f t="shared" si="3"/>
        <v>38</v>
      </c>
      <c r="D43" s="60">
        <f>IF('Eingaben und Prämissen'!$D$17&gt;=$B43,D42+D42*'Eingaben und Prämissen'!$D$25,0)</f>
        <v>0</v>
      </c>
      <c r="E43" s="61">
        <f>IF('Eingaben und Prämissen'!$D$17&gt;=$B43,$E42*'Eingaben und Prämissen'!$D$28+$E42,0)</f>
        <v>0</v>
      </c>
      <c r="F43" s="61">
        <f t="shared" si="4"/>
        <v>0</v>
      </c>
      <c r="G43" s="61">
        <f>IF('Eingaben und Prämissen'!$D$17&gt;=$B43,G42+(G42*'Eingaben und Prämissen'!$D$28),0)</f>
        <v>0</v>
      </c>
      <c r="H43" s="60">
        <v>0</v>
      </c>
      <c r="I43" s="177">
        <f>IF('Eingaben und Prämissen'!$D$17&gt;=$B43,$I42+$I42*'Eingaben und Prämissen'!$D$25,0)</f>
        <v>0</v>
      </c>
      <c r="J43" s="171">
        <f t="shared" si="2"/>
        <v>0</v>
      </c>
      <c r="K43" s="64">
        <f t="shared" si="1"/>
        <v>0</v>
      </c>
      <c r="L43" s="20"/>
      <c r="M43" s="20"/>
    </row>
    <row r="44" spans="1:13" ht="15">
      <c r="A44" s="46"/>
      <c r="B44" s="58">
        <v>39</v>
      </c>
      <c r="C44" s="59">
        <f t="shared" si="3"/>
        <v>39</v>
      </c>
      <c r="D44" s="60">
        <f>IF('Eingaben und Prämissen'!$D$17&gt;=$B44,D43+D43*'Eingaben und Prämissen'!$D$25,0)</f>
        <v>0</v>
      </c>
      <c r="E44" s="61">
        <f>IF('Eingaben und Prämissen'!$D$17&gt;=$B44,$E43*'Eingaben und Prämissen'!$D$28+$E43,0)</f>
        <v>0</v>
      </c>
      <c r="F44" s="61">
        <f t="shared" si="4"/>
        <v>0</v>
      </c>
      <c r="G44" s="61">
        <f>IF('Eingaben und Prämissen'!$D$17&gt;=$B44,G43+(G43*'Eingaben und Prämissen'!$D$28),0)</f>
        <v>0</v>
      </c>
      <c r="H44" s="60">
        <v>0</v>
      </c>
      <c r="I44" s="177">
        <f>IF('Eingaben und Prämissen'!$D$17&gt;=$B44,$I43+$I43*'Eingaben und Prämissen'!$D$25,0)</f>
        <v>0</v>
      </c>
      <c r="J44" s="172">
        <f t="shared" si="2"/>
        <v>0</v>
      </c>
      <c r="K44" s="64">
        <f t="shared" si="1"/>
        <v>0</v>
      </c>
      <c r="L44" s="20"/>
      <c r="M44" s="20"/>
    </row>
    <row r="45" spans="1:13" ht="15">
      <c r="A45" s="46"/>
      <c r="B45" s="58">
        <v>40</v>
      </c>
      <c r="C45" s="59">
        <f t="shared" si="3"/>
        <v>40</v>
      </c>
      <c r="D45" s="60">
        <f>IF('Eingaben und Prämissen'!$D$17&gt;=$B45,D44+D44*'Eingaben und Prämissen'!$D$25,0)</f>
        <v>0</v>
      </c>
      <c r="E45" s="61">
        <f>IF('Eingaben und Prämissen'!$D$17&gt;=$B45,$E44*'Eingaben und Prämissen'!$D$28+$E44,0)</f>
        <v>0</v>
      </c>
      <c r="F45" s="61">
        <f t="shared" si="4"/>
        <v>0</v>
      </c>
      <c r="G45" s="61">
        <f>IF('Eingaben und Prämissen'!$D$17&gt;=$B45,G44+(G44*'Eingaben und Prämissen'!$D$28),0)</f>
        <v>0</v>
      </c>
      <c r="H45" s="60">
        <v>0</v>
      </c>
      <c r="I45" s="177">
        <f>IF('Eingaben und Prämissen'!$D$17&gt;=$B45,$I44+$I44*'Eingaben und Prämissen'!$D$25,0)</f>
        <v>0</v>
      </c>
      <c r="J45" s="172">
        <f t="shared" si="2"/>
        <v>0</v>
      </c>
      <c r="K45" s="64">
        <f t="shared" si="1"/>
        <v>0</v>
      </c>
      <c r="L45" s="20"/>
      <c r="M45" s="20"/>
    </row>
    <row r="46" spans="1:13" ht="15">
      <c r="A46" s="46"/>
      <c r="B46" s="58">
        <v>41</v>
      </c>
      <c r="C46" s="59">
        <f t="shared" si="3"/>
        <v>41</v>
      </c>
      <c r="D46" s="60">
        <f>IF('Eingaben und Prämissen'!$D$17&gt;=$B46,D45+D45*'Eingaben und Prämissen'!$D$25,0)</f>
        <v>0</v>
      </c>
      <c r="E46" s="61">
        <f>IF('Eingaben und Prämissen'!$D$17&gt;=$B46,$E45*'Eingaben und Prämissen'!$D$28+$E45,0)</f>
        <v>0</v>
      </c>
      <c r="F46" s="61">
        <f t="shared" si="4"/>
        <v>0</v>
      </c>
      <c r="G46" s="61">
        <f>IF('Eingaben und Prämissen'!$D$17&gt;=$B46,G45+(G45*'Eingaben und Prämissen'!$D$28),0)</f>
        <v>0</v>
      </c>
      <c r="H46" s="60">
        <v>0</v>
      </c>
      <c r="I46" s="177">
        <f>IF('Eingaben und Prämissen'!$D$17&gt;=$B46,$I45+$I45*'Eingaben und Prämissen'!$D$25,0)</f>
        <v>0</v>
      </c>
      <c r="J46" s="171">
        <f t="shared" si="2"/>
        <v>0</v>
      </c>
      <c r="K46" s="64">
        <f t="shared" si="1"/>
        <v>0</v>
      </c>
      <c r="L46" s="20"/>
      <c r="M46" s="20"/>
    </row>
    <row r="47" spans="1:13" ht="15">
      <c r="A47" s="46"/>
      <c r="B47" s="58">
        <v>42</v>
      </c>
      <c r="C47" s="59">
        <f t="shared" si="3"/>
        <v>42</v>
      </c>
      <c r="D47" s="60">
        <f>IF('Eingaben und Prämissen'!$D$17&gt;=$B47,D46+D46*'Eingaben und Prämissen'!$D$25,0)</f>
        <v>0</v>
      </c>
      <c r="E47" s="61">
        <f>IF('Eingaben und Prämissen'!$D$17&gt;=$B47,$E46*'Eingaben und Prämissen'!$D$28+$E46,0)</f>
        <v>0</v>
      </c>
      <c r="F47" s="61">
        <f t="shared" si="4"/>
        <v>0</v>
      </c>
      <c r="G47" s="61">
        <f>IF('Eingaben und Prämissen'!$D$17&gt;=$B47,G46+(G46*'Eingaben und Prämissen'!$D$28),0)</f>
        <v>0</v>
      </c>
      <c r="H47" s="60">
        <v>0</v>
      </c>
      <c r="I47" s="177">
        <f>IF('Eingaben und Prämissen'!$D$17&gt;=$B47,$I46+$I46*'Eingaben und Prämissen'!$D$25,0)</f>
        <v>0</v>
      </c>
      <c r="J47" s="172">
        <f t="shared" si="2"/>
        <v>0</v>
      </c>
      <c r="K47" s="64">
        <f t="shared" si="1"/>
        <v>0</v>
      </c>
      <c r="L47" s="20"/>
      <c r="M47" s="20"/>
    </row>
    <row r="48" spans="1:13" ht="15">
      <c r="A48" s="46"/>
      <c r="B48" s="58">
        <v>43</v>
      </c>
      <c r="C48" s="59">
        <f t="shared" si="3"/>
        <v>43</v>
      </c>
      <c r="D48" s="60">
        <f>IF('Eingaben und Prämissen'!$D$17&gt;=$B48,D47+D47*'Eingaben und Prämissen'!$D$25,0)</f>
        <v>0</v>
      </c>
      <c r="E48" s="61">
        <f>IF('Eingaben und Prämissen'!$D$17&gt;=$B48,$E47*'Eingaben und Prämissen'!$D$28+$E47,0)</f>
        <v>0</v>
      </c>
      <c r="F48" s="61">
        <f t="shared" si="4"/>
        <v>0</v>
      </c>
      <c r="G48" s="61">
        <f>IF('Eingaben und Prämissen'!$D$17&gt;=$B48,G47+(G47*'Eingaben und Prämissen'!$D$28),0)</f>
        <v>0</v>
      </c>
      <c r="H48" s="60">
        <v>0</v>
      </c>
      <c r="I48" s="177">
        <f>IF('Eingaben und Prämissen'!$D$17&gt;=$B48,$I47+$I47*'Eingaben und Prämissen'!$D$25,0)</f>
        <v>0</v>
      </c>
      <c r="J48" s="172">
        <f t="shared" si="2"/>
        <v>0</v>
      </c>
      <c r="K48" s="64">
        <f t="shared" si="1"/>
        <v>0</v>
      </c>
      <c r="L48" s="20"/>
      <c r="M48" s="20"/>
    </row>
    <row r="49" spans="1:17" ht="15">
      <c r="A49" s="46"/>
      <c r="B49" s="58">
        <v>44</v>
      </c>
      <c r="C49" s="59">
        <f t="shared" si="3"/>
        <v>44</v>
      </c>
      <c r="D49" s="60">
        <f>IF('Eingaben und Prämissen'!$D$17&gt;=$B49,D48+D48*'Eingaben und Prämissen'!$D$25,0)</f>
        <v>0</v>
      </c>
      <c r="E49" s="61">
        <f>IF('Eingaben und Prämissen'!$D$17&gt;=$B49,$E48*'Eingaben und Prämissen'!$D$28+$E48,0)</f>
        <v>0</v>
      </c>
      <c r="F49" s="61">
        <f t="shared" si="4"/>
        <v>0</v>
      </c>
      <c r="G49" s="61">
        <f>IF('Eingaben und Prämissen'!$D$17&gt;=$B49,G48+(G48*'Eingaben und Prämissen'!$D$28),0)</f>
        <v>0</v>
      </c>
      <c r="H49" s="60">
        <v>0</v>
      </c>
      <c r="I49" s="177">
        <f>IF('Eingaben und Prämissen'!$D$17&gt;=$B49,$I48+$I48*'Eingaben und Prämissen'!$D$25,0)</f>
        <v>0</v>
      </c>
      <c r="J49" s="171">
        <f t="shared" si="2"/>
        <v>0</v>
      </c>
      <c r="K49" s="64">
        <f t="shared" si="1"/>
        <v>0</v>
      </c>
      <c r="L49" s="20"/>
      <c r="M49" s="20"/>
    </row>
    <row r="50" spans="1:17" ht="15">
      <c r="A50" s="46"/>
      <c r="B50" s="58">
        <v>45</v>
      </c>
      <c r="C50" s="59">
        <f t="shared" si="3"/>
        <v>45</v>
      </c>
      <c r="D50" s="60">
        <f>IF('Eingaben und Prämissen'!$D$17&gt;=$B50,D49+D49*'Eingaben und Prämissen'!$D$25,0)</f>
        <v>0</v>
      </c>
      <c r="E50" s="61">
        <f>IF('Eingaben und Prämissen'!$D$17&gt;=$B50,$E49*'Eingaben und Prämissen'!$D$28+$E49,0)</f>
        <v>0</v>
      </c>
      <c r="F50" s="61">
        <f t="shared" si="4"/>
        <v>0</v>
      </c>
      <c r="G50" s="61">
        <f>IF('Eingaben und Prämissen'!$D$17&gt;=$B50,G49+(G49*'Eingaben und Prämissen'!$D$28),0)</f>
        <v>0</v>
      </c>
      <c r="H50" s="60">
        <v>0</v>
      </c>
      <c r="I50" s="177">
        <f>IF('Eingaben und Prämissen'!$D$17&gt;=$B50,$I49+$I49*'Eingaben und Prämissen'!$D$25,0)</f>
        <v>0</v>
      </c>
      <c r="J50" s="172">
        <f t="shared" si="2"/>
        <v>0</v>
      </c>
      <c r="K50" s="64">
        <f t="shared" si="1"/>
        <v>0</v>
      </c>
      <c r="L50" s="20"/>
      <c r="M50" s="20"/>
    </row>
    <row r="51" spans="1:17" ht="15">
      <c r="A51" s="46"/>
      <c r="B51" s="58">
        <v>46</v>
      </c>
      <c r="C51" s="59">
        <f t="shared" si="3"/>
        <v>46</v>
      </c>
      <c r="D51" s="60">
        <f>IF('Eingaben und Prämissen'!$D$17&gt;=$B51,D50+D50*'Eingaben und Prämissen'!$D$25,0)</f>
        <v>0</v>
      </c>
      <c r="E51" s="61">
        <f>IF('Eingaben und Prämissen'!$D$17&gt;=$B51,$E50*'Eingaben und Prämissen'!$D$28+$E50,0)</f>
        <v>0</v>
      </c>
      <c r="F51" s="61">
        <f t="shared" si="4"/>
        <v>0</v>
      </c>
      <c r="G51" s="61">
        <f>IF('Eingaben und Prämissen'!$D$17&gt;=$B51,G50+(G50*'Eingaben und Prämissen'!$D$28),0)</f>
        <v>0</v>
      </c>
      <c r="H51" s="60">
        <v>0</v>
      </c>
      <c r="I51" s="177">
        <f>IF('Eingaben und Prämissen'!$D$17&gt;=$B51,$I50+$I50*'Eingaben und Prämissen'!$D$25,0)</f>
        <v>0</v>
      </c>
      <c r="J51" s="171">
        <f t="shared" si="2"/>
        <v>0</v>
      </c>
      <c r="K51" s="64">
        <f t="shared" si="1"/>
        <v>0</v>
      </c>
      <c r="L51" s="20"/>
      <c r="M51" s="20"/>
    </row>
    <row r="52" spans="1:17" ht="15">
      <c r="A52" s="46"/>
      <c r="B52" s="58">
        <v>47</v>
      </c>
      <c r="C52" s="59">
        <f t="shared" si="3"/>
        <v>47</v>
      </c>
      <c r="D52" s="60">
        <f>IF('Eingaben und Prämissen'!$D$17&gt;=$B52,D51+D51*'Eingaben und Prämissen'!$D$25,0)</f>
        <v>0</v>
      </c>
      <c r="E52" s="61">
        <f>IF('Eingaben und Prämissen'!$D$17&gt;=$B52,$E51*'Eingaben und Prämissen'!$D$28+$E51,0)</f>
        <v>0</v>
      </c>
      <c r="F52" s="61">
        <f t="shared" si="4"/>
        <v>0</v>
      </c>
      <c r="G52" s="61">
        <f>IF('Eingaben und Prämissen'!$D$17&gt;=$B52,G51+(G51*'Eingaben und Prämissen'!$D$28),0)</f>
        <v>0</v>
      </c>
      <c r="H52" s="60">
        <v>0</v>
      </c>
      <c r="I52" s="177">
        <f>IF('Eingaben und Prämissen'!$D$17&gt;=$B52,$I51+$I51*'Eingaben und Prämissen'!$D$25,0)</f>
        <v>0</v>
      </c>
      <c r="J52" s="172">
        <f t="shared" si="2"/>
        <v>0</v>
      </c>
      <c r="K52" s="64">
        <f t="shared" si="1"/>
        <v>0</v>
      </c>
      <c r="L52" s="20"/>
      <c r="M52" s="20"/>
    </row>
    <row r="53" spans="1:17" ht="15">
      <c r="A53" s="46"/>
      <c r="B53" s="58">
        <v>48</v>
      </c>
      <c r="C53" s="59">
        <f t="shared" si="3"/>
        <v>48</v>
      </c>
      <c r="D53" s="60">
        <f>IF('Eingaben und Prämissen'!$D$17&gt;=$B53,D52+D52*'Eingaben und Prämissen'!$D$25,0)</f>
        <v>0</v>
      </c>
      <c r="E53" s="61">
        <f>IF('Eingaben und Prämissen'!$D$17&gt;=$B53,$E52*'Eingaben und Prämissen'!$D$28+$E52,0)</f>
        <v>0</v>
      </c>
      <c r="F53" s="61">
        <f t="shared" si="4"/>
        <v>0</v>
      </c>
      <c r="G53" s="61">
        <f>IF('Eingaben und Prämissen'!$D$17&gt;=$B53,G52+(G52*'Eingaben und Prämissen'!$D$28),0)</f>
        <v>0</v>
      </c>
      <c r="H53" s="60">
        <v>0</v>
      </c>
      <c r="I53" s="177">
        <f>IF('Eingaben und Prämissen'!$D$17&gt;=$B53,$I52+$I52*'Eingaben und Prämissen'!$D$25,0)</f>
        <v>0</v>
      </c>
      <c r="J53" s="174">
        <f t="shared" si="2"/>
        <v>0</v>
      </c>
      <c r="K53" s="64">
        <f t="shared" si="1"/>
        <v>0</v>
      </c>
      <c r="L53" s="20"/>
      <c r="M53" s="20"/>
    </row>
    <row r="54" spans="1:17" ht="15">
      <c r="A54" s="46"/>
      <c r="B54" s="58">
        <v>49</v>
      </c>
      <c r="C54" s="59">
        <f t="shared" si="3"/>
        <v>49</v>
      </c>
      <c r="D54" s="60">
        <f>IF('Eingaben und Prämissen'!$D$17&gt;=$B54,D53+D53*'Eingaben und Prämissen'!$D$25,0)</f>
        <v>0</v>
      </c>
      <c r="E54" s="61">
        <f>IF('Eingaben und Prämissen'!$D$17&gt;=$B54,$E53*'Eingaben und Prämissen'!$D$28+$E53,0)</f>
        <v>0</v>
      </c>
      <c r="F54" s="61">
        <f t="shared" si="4"/>
        <v>0</v>
      </c>
      <c r="G54" s="61">
        <f>IF('Eingaben und Prämissen'!$D$17&gt;=$B54,G53+(G53*'Eingaben und Prämissen'!$D$28),0)</f>
        <v>0</v>
      </c>
      <c r="H54" s="60">
        <v>0</v>
      </c>
      <c r="I54" s="177">
        <f>IF('Eingaben und Prämissen'!$D$17&gt;=$B54,$I53+$I53*'Eingaben und Prämissen'!$D$25,0)</f>
        <v>0</v>
      </c>
      <c r="J54" s="174">
        <f t="shared" si="2"/>
        <v>0</v>
      </c>
      <c r="K54" s="64">
        <f t="shared" si="1"/>
        <v>0</v>
      </c>
      <c r="L54" s="20"/>
      <c r="M54" s="20"/>
    </row>
    <row r="55" spans="1:17" ht="15.75" thickBot="1">
      <c r="A55" s="46"/>
      <c r="B55" s="66">
        <v>50</v>
      </c>
      <c r="C55" s="59">
        <f t="shared" si="3"/>
        <v>50</v>
      </c>
      <c r="D55" s="60">
        <f>IF('Eingaben und Prämissen'!$D$17&gt;=$B55,D54+D54*'Eingaben und Prämissen'!$D$25,0)</f>
        <v>0</v>
      </c>
      <c r="E55" s="61">
        <f>IF('Eingaben und Prämissen'!$D$17&gt;=$B55,$E54*'Eingaben und Prämissen'!$D$28+$E54,0)</f>
        <v>0</v>
      </c>
      <c r="F55" s="61">
        <f t="shared" si="4"/>
        <v>0</v>
      </c>
      <c r="G55" s="61">
        <f>IF('Eingaben und Prämissen'!$D$17&gt;=$B55,G54+(G54*'Eingaben und Prämissen'!$D$28),0)</f>
        <v>0</v>
      </c>
      <c r="H55" s="67">
        <v>0</v>
      </c>
      <c r="I55" s="177">
        <f>IF('Eingaben und Prämissen'!$D$17&gt;=$B55,$I54+$I54*'Eingaben und Prämissen'!$D$25,0)</f>
        <v>0</v>
      </c>
      <c r="J55" s="60">
        <f t="shared" si="2"/>
        <v>0</v>
      </c>
      <c r="K55" s="64">
        <f t="shared" si="1"/>
        <v>0</v>
      </c>
      <c r="L55" s="20"/>
      <c r="M55" s="20"/>
    </row>
    <row r="56" spans="1:17" s="29" customFormat="1" ht="19.5" customHeight="1" thickBot="1">
      <c r="A56" s="68"/>
      <c r="B56" s="69"/>
      <c r="C56" s="70" t="s">
        <v>6</v>
      </c>
      <c r="D56" s="71">
        <f t="shared" ref="D56:K56" si="5">SUM(D6:D55)</f>
        <v>0</v>
      </c>
      <c r="E56" s="71">
        <f>SUM(E6:E55)</f>
        <v>0</v>
      </c>
      <c r="F56" s="71">
        <f t="shared" si="5"/>
        <v>0</v>
      </c>
      <c r="G56" s="175">
        <f t="shared" si="5"/>
        <v>0</v>
      </c>
      <c r="H56" s="71">
        <f t="shared" si="5"/>
        <v>0</v>
      </c>
      <c r="I56" s="71">
        <f t="shared" si="5"/>
        <v>0</v>
      </c>
      <c r="J56" s="71">
        <f t="shared" si="5"/>
        <v>0</v>
      </c>
      <c r="K56" s="72">
        <f t="shared" si="5"/>
        <v>0</v>
      </c>
      <c r="L56" s="20"/>
      <c r="M56" s="20"/>
      <c r="N56" s="20"/>
      <c r="O56" s="20"/>
      <c r="P56" s="20"/>
      <c r="Q56" s="20"/>
    </row>
    <row r="57" spans="1:17" ht="15">
      <c r="C57" s="168"/>
      <c r="D57" s="25"/>
      <c r="E57" s="25"/>
      <c r="F57" s="25"/>
      <c r="G57" s="25"/>
      <c r="H57" s="25"/>
      <c r="I57" s="25"/>
      <c r="J57" s="25"/>
      <c r="K57" s="25"/>
      <c r="L57" s="20"/>
      <c r="M57" s="20"/>
    </row>
    <row r="58" spans="1:17" ht="15">
      <c r="C58" s="25"/>
      <c r="D58" s="25"/>
      <c r="E58" s="25"/>
      <c r="F58" s="25"/>
      <c r="G58" s="25"/>
      <c r="H58" s="25"/>
      <c r="I58" s="25"/>
      <c r="J58" s="25"/>
      <c r="K58" s="25"/>
      <c r="L58" s="20"/>
      <c r="M58" s="20"/>
    </row>
    <row r="59" spans="1:17" ht="18" customHeight="1">
      <c r="B59" s="20" t="s">
        <v>10</v>
      </c>
      <c r="C59" s="194" t="s">
        <v>15</v>
      </c>
      <c r="D59" s="194"/>
      <c r="E59" s="194"/>
      <c r="F59" s="194"/>
      <c r="G59" s="194"/>
      <c r="H59" s="194"/>
      <c r="I59" s="194"/>
      <c r="J59" s="194"/>
      <c r="K59" s="194"/>
      <c r="L59" s="20"/>
      <c r="M59" s="20"/>
    </row>
    <row r="60" spans="1:17" ht="19.5" customHeight="1">
      <c r="C60" s="194" t="s">
        <v>16</v>
      </c>
      <c r="D60" s="194"/>
      <c r="E60" s="194"/>
      <c r="F60" s="194"/>
      <c r="G60" s="194"/>
      <c r="H60" s="194"/>
      <c r="I60" s="194"/>
      <c r="J60" s="194"/>
      <c r="K60" s="194"/>
      <c r="L60" s="20"/>
      <c r="M60" s="20"/>
    </row>
    <row r="61" spans="1:17" ht="15.75" customHeight="1">
      <c r="C61" s="194" t="s">
        <v>17</v>
      </c>
      <c r="D61" s="194"/>
      <c r="E61" s="194"/>
      <c r="F61" s="194"/>
      <c r="G61" s="194"/>
      <c r="H61" s="194"/>
      <c r="I61" s="194"/>
      <c r="J61" s="194"/>
      <c r="K61" s="194"/>
      <c r="L61" s="20"/>
    </row>
    <row r="62" spans="1:17" ht="17.100000000000001" customHeight="1">
      <c r="C62" s="194" t="s">
        <v>18</v>
      </c>
      <c r="D62" s="194"/>
      <c r="E62" s="194"/>
      <c r="F62" s="194"/>
      <c r="G62" s="194"/>
      <c r="H62" s="194"/>
      <c r="I62" s="194"/>
      <c r="J62" s="194"/>
      <c r="K62" s="194"/>
      <c r="L62" s="20"/>
    </row>
    <row r="63" spans="1:17" ht="143.44999999999999" customHeight="1">
      <c r="C63" s="178"/>
      <c r="D63" s="178"/>
      <c r="E63" s="178"/>
      <c r="F63" s="178"/>
      <c r="G63" s="178"/>
      <c r="H63" s="178"/>
      <c r="I63" s="178"/>
      <c r="J63" s="178"/>
      <c r="K63" s="178"/>
      <c r="L63" s="20"/>
    </row>
    <row r="64" spans="1:17" ht="15">
      <c r="C64" s="20"/>
      <c r="D64" s="20"/>
      <c r="E64" s="20"/>
      <c r="F64" s="20"/>
      <c r="G64" s="20"/>
      <c r="H64" s="20"/>
      <c r="I64" s="20"/>
      <c r="J64" s="20"/>
      <c r="K64" s="20"/>
      <c r="L64" s="20"/>
    </row>
    <row r="65" spans="3:12" ht="25.15" customHeight="1"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3:12" ht="25.15" hidden="1" customHeight="1">
      <c r="C66" s="20"/>
      <c r="D66" s="20"/>
      <c r="E66" s="20"/>
      <c r="F66" s="20"/>
      <c r="G66" s="20"/>
      <c r="H66" s="20"/>
      <c r="I66" s="20"/>
      <c r="J66" s="20"/>
      <c r="K66" s="20"/>
      <c r="L66" s="20"/>
    </row>
    <row r="67" spans="3:12" ht="21.6" hidden="1" customHeight="1">
      <c r="C67" s="25"/>
      <c r="D67" s="25"/>
      <c r="E67" s="25"/>
      <c r="F67" s="25"/>
      <c r="G67" s="25"/>
      <c r="H67" s="25"/>
      <c r="I67" s="25"/>
      <c r="J67" s="25"/>
      <c r="K67" s="25"/>
    </row>
    <row r="68" spans="3:12" ht="17.100000000000001" hidden="1" customHeight="1">
      <c r="C68" s="25"/>
      <c r="D68" s="25"/>
      <c r="E68" s="25"/>
      <c r="F68" s="25"/>
      <c r="G68" s="25"/>
      <c r="H68" s="25"/>
      <c r="I68" s="25"/>
      <c r="J68" s="25"/>
      <c r="K68" s="25"/>
    </row>
    <row r="69" spans="3:12" ht="18" hidden="1" customHeight="1">
      <c r="C69" s="25"/>
      <c r="D69" s="25"/>
      <c r="E69" s="25"/>
      <c r="F69" s="25"/>
      <c r="G69" s="25"/>
      <c r="H69" s="25"/>
      <c r="I69" s="25"/>
      <c r="J69" s="25"/>
      <c r="K69" s="25"/>
    </row>
    <row r="70" spans="3:12" ht="24.6" hidden="1" customHeight="1">
      <c r="C70" s="25"/>
      <c r="D70" s="25"/>
      <c r="E70" s="25"/>
      <c r="F70" s="25"/>
      <c r="G70" s="25"/>
      <c r="H70" s="25"/>
      <c r="I70" s="25"/>
      <c r="J70" s="25"/>
      <c r="K70" s="25"/>
    </row>
    <row r="71" spans="3:12" ht="15.6" hidden="1" customHeight="1">
      <c r="C71" s="25"/>
      <c r="D71" s="25"/>
      <c r="E71" s="25"/>
      <c r="F71" s="25"/>
      <c r="G71" s="25"/>
      <c r="H71" s="25"/>
      <c r="I71" s="25"/>
      <c r="J71" s="25"/>
      <c r="K71" s="25"/>
    </row>
    <row r="72" spans="3:12" hidden="1">
      <c r="C72" s="25"/>
      <c r="D72" s="25"/>
      <c r="E72" s="25"/>
      <c r="F72" s="25"/>
      <c r="G72" s="25"/>
      <c r="H72" s="25"/>
      <c r="I72" s="25"/>
      <c r="J72" s="25"/>
      <c r="K72" s="25"/>
    </row>
    <row r="73" spans="3:12" ht="17.100000000000001" hidden="1" customHeight="1">
      <c r="C73" s="25"/>
      <c r="D73" s="25"/>
      <c r="E73" s="25"/>
      <c r="F73" s="25"/>
      <c r="G73" s="25"/>
      <c r="H73" s="25"/>
      <c r="I73" s="25"/>
      <c r="J73" s="25"/>
      <c r="K73" s="25"/>
    </row>
    <row r="74" spans="3:12" ht="15.6" hidden="1" customHeight="1">
      <c r="C74" s="25"/>
      <c r="D74" s="25"/>
      <c r="E74" s="25"/>
      <c r="F74" s="25"/>
      <c r="G74" s="25"/>
      <c r="H74" s="25"/>
      <c r="I74" s="25"/>
      <c r="J74" s="25"/>
      <c r="K74" s="25"/>
    </row>
    <row r="75" spans="3:12" ht="15.6" hidden="1" customHeight="1">
      <c r="C75" s="25"/>
      <c r="D75" s="25"/>
      <c r="E75" s="25"/>
      <c r="F75" s="25"/>
      <c r="G75" s="25"/>
      <c r="H75" s="25"/>
      <c r="I75" s="25"/>
      <c r="J75" s="25"/>
      <c r="K75" s="25"/>
    </row>
    <row r="76" spans="3:12" ht="30.2" hidden="1" customHeight="1">
      <c r="C76" s="25"/>
      <c r="D76" s="25"/>
      <c r="E76" s="25"/>
      <c r="F76" s="25"/>
      <c r="G76" s="25"/>
      <c r="H76" s="25"/>
      <c r="I76" s="25"/>
      <c r="J76" s="25"/>
      <c r="K76" s="25"/>
    </row>
    <row r="77" spans="3:12" hidden="1">
      <c r="C77" s="25"/>
      <c r="D77" s="25"/>
      <c r="E77" s="25"/>
      <c r="F77" s="25"/>
      <c r="G77" s="25"/>
      <c r="H77" s="25"/>
      <c r="I77" s="25"/>
      <c r="J77" s="25"/>
      <c r="K77" s="25"/>
    </row>
    <row r="78" spans="3:12" hidden="1">
      <c r="C78" s="25"/>
      <c r="D78" s="25"/>
      <c r="E78" s="25"/>
      <c r="F78" s="25"/>
      <c r="G78" s="25"/>
      <c r="H78" s="25"/>
      <c r="I78" s="25"/>
      <c r="J78" s="25"/>
      <c r="K78" s="25"/>
    </row>
    <row r="79" spans="3:12" hidden="1">
      <c r="C79" s="25"/>
      <c r="D79" s="25"/>
      <c r="E79" s="25"/>
      <c r="F79" s="25"/>
      <c r="G79" s="25"/>
      <c r="H79" s="25"/>
      <c r="I79" s="25"/>
      <c r="J79" s="25"/>
      <c r="K79" s="25"/>
    </row>
    <row r="80" spans="3:12" hidden="1">
      <c r="C80" s="25"/>
      <c r="D80" s="25"/>
      <c r="E80" s="25"/>
      <c r="F80" s="25"/>
      <c r="G80" s="25"/>
      <c r="H80" s="25"/>
      <c r="I80" s="25"/>
      <c r="J80" s="25"/>
      <c r="K80" s="25"/>
    </row>
    <row r="81" spans="3:11" hidden="1">
      <c r="C81" s="25"/>
      <c r="D81" s="25"/>
      <c r="E81" s="25"/>
      <c r="F81" s="25"/>
      <c r="G81" s="25"/>
      <c r="H81" s="25"/>
      <c r="I81" s="25"/>
      <c r="J81" s="25"/>
      <c r="K81" s="25"/>
    </row>
    <row r="82" spans="3:11" hidden="1">
      <c r="C82" s="25"/>
      <c r="D82" s="25"/>
      <c r="E82" s="25"/>
      <c r="F82" s="25"/>
      <c r="G82" s="25"/>
      <c r="H82" s="25"/>
      <c r="I82" s="25"/>
      <c r="J82" s="25"/>
      <c r="K82" s="25"/>
    </row>
    <row r="83" spans="3:11" hidden="1">
      <c r="C83" s="25"/>
      <c r="D83" s="25"/>
      <c r="E83" s="25"/>
      <c r="F83" s="25"/>
      <c r="G83" s="25"/>
      <c r="H83" s="25"/>
      <c r="I83" s="25"/>
      <c r="J83" s="25"/>
      <c r="K83" s="25"/>
    </row>
    <row r="84" spans="3:11" hidden="1">
      <c r="C84" s="25"/>
      <c r="D84" s="25"/>
      <c r="E84" s="25"/>
      <c r="F84" s="25"/>
      <c r="G84" s="25"/>
      <c r="H84" s="25"/>
      <c r="I84" s="25"/>
      <c r="J84" s="25"/>
      <c r="K84" s="25"/>
    </row>
  </sheetData>
  <sheetProtection password="DEFB" sheet="1" objects="1" scenarios="1" selectLockedCells="1"/>
  <mergeCells count="7">
    <mergeCell ref="C62:K62"/>
    <mergeCell ref="D4:F4"/>
    <mergeCell ref="G4:J4"/>
    <mergeCell ref="K4:K5"/>
    <mergeCell ref="C59:K59"/>
    <mergeCell ref="C60:K60"/>
    <mergeCell ref="C61:K61"/>
  </mergeCells>
  <pageMargins left="0.70866141732283472" right="0.70866141732283472" top="0.78740157480314965" bottom="0.78740157480314965" header="0.31496062992125984" footer="0.31496062992125984"/>
  <pageSetup paperSize="9" scale="82" fitToHeight="4" orientation="landscape" r:id="rId1"/>
  <headerFooter>
    <oddFooter>&amp;L64235-1 02/22&amp;C&amp;P von &amp;N&amp;R&amp;D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T58"/>
  <sheetViews>
    <sheetView showGridLines="0" tabSelected="1" view="pageBreakPreview" zoomScaleNormal="100" zoomScaleSheetLayoutView="100" workbookViewId="0">
      <selection activeCell="A58" sqref="A58"/>
    </sheetView>
  </sheetViews>
  <sheetFormatPr baseColWidth="10" defaultRowHeight="12.75"/>
  <cols>
    <col min="1" max="1" width="2.85546875" style="1" customWidth="1"/>
    <col min="2" max="2" width="4.42578125" hidden="1" customWidth="1"/>
    <col min="3" max="3" width="18.140625" customWidth="1"/>
    <col min="4" max="4" width="20.7109375" customWidth="1"/>
    <col min="5" max="5" width="14.7109375" customWidth="1"/>
    <col min="6" max="6" width="6.7109375" customWidth="1"/>
    <col min="7" max="10" width="20.7109375" customWidth="1"/>
    <col min="11" max="20" width="11.42578125" style="1" customWidth="1"/>
  </cols>
  <sheetData>
    <row r="1" spans="1:10" s="1" customFormat="1" ht="21.2" customHeight="1"/>
    <row r="2" spans="1:10" ht="24.75" customHeight="1">
      <c r="B2" s="96"/>
      <c r="C2" s="94" t="s">
        <v>23</v>
      </c>
      <c r="D2" s="97"/>
      <c r="E2" s="97"/>
      <c r="F2" s="97"/>
      <c r="G2" s="97"/>
      <c r="H2" s="97"/>
      <c r="I2" s="97"/>
      <c r="J2" s="97"/>
    </row>
    <row r="3" spans="1:10" ht="13.5" customHeight="1" thickBot="1">
      <c r="A3" s="19"/>
      <c r="B3" s="4"/>
      <c r="C3" s="18"/>
      <c r="D3" s="18"/>
      <c r="E3" s="18"/>
      <c r="F3" s="18"/>
      <c r="G3" s="18"/>
      <c r="H3" s="18"/>
      <c r="I3" s="1"/>
      <c r="J3" s="1"/>
    </row>
    <row r="4" spans="1:10" ht="15.75" thickBot="1">
      <c r="A4" s="3"/>
      <c r="B4" s="4"/>
      <c r="C4" s="201" t="s">
        <v>3</v>
      </c>
      <c r="D4" s="202"/>
      <c r="E4" s="202"/>
      <c r="F4" s="202"/>
      <c r="G4" s="203"/>
      <c r="H4" s="201" t="s">
        <v>2</v>
      </c>
      <c r="I4" s="202"/>
      <c r="J4" s="203"/>
    </row>
    <row r="5" spans="1:10" ht="45.75" thickBot="1">
      <c r="A5" s="2"/>
      <c r="B5" s="158" t="s">
        <v>0</v>
      </c>
      <c r="C5" s="17" t="s">
        <v>9</v>
      </c>
      <c r="D5" s="8" t="s">
        <v>4</v>
      </c>
      <c r="E5" s="204" t="s">
        <v>5</v>
      </c>
      <c r="F5" s="205"/>
      <c r="G5" s="5" t="s">
        <v>7</v>
      </c>
      <c r="H5" s="92" t="s">
        <v>4</v>
      </c>
      <c r="I5" s="13" t="s">
        <v>5</v>
      </c>
      <c r="J5" s="5" t="s">
        <v>7</v>
      </c>
    </row>
    <row r="6" spans="1:10" ht="14.25">
      <c r="B6" s="6">
        <v>0.5</v>
      </c>
      <c r="C6" s="9">
        <v>1</v>
      </c>
      <c r="D6" s="169">
        <f>'Kosten_Einnahmen - nominal'!J6</f>
        <v>0</v>
      </c>
      <c r="E6" s="200">
        <f>'Kosten_Einnahmen - nominal'!F6</f>
        <v>0</v>
      </c>
      <c r="F6" s="200"/>
      <c r="G6" s="22">
        <f>D6-E6</f>
        <v>0</v>
      </c>
      <c r="H6" s="14">
        <f>D6/(1+'Eingaben und Prämissen'!$I$28)^$B6</f>
        <v>0</v>
      </c>
      <c r="I6" s="14">
        <f>E6/(1+'Eingaben und Prämissen'!$I$28)^$B6</f>
        <v>0</v>
      </c>
      <c r="J6" s="15">
        <f>H6-I6</f>
        <v>0</v>
      </c>
    </row>
    <row r="7" spans="1:10" ht="14.25">
      <c r="B7" s="7">
        <v>1.5</v>
      </c>
      <c r="C7" s="10">
        <f>C6+1</f>
        <v>2</v>
      </c>
      <c r="D7" s="176">
        <f>'Kosten_Einnahmen - nominal'!J7</f>
        <v>0</v>
      </c>
      <c r="E7" s="200">
        <f>'Kosten_Einnahmen - nominal'!F7</f>
        <v>0</v>
      </c>
      <c r="F7" s="200"/>
      <c r="G7" s="23">
        <f t="shared" ref="G7:G55" si="0">D7-E7</f>
        <v>0</v>
      </c>
      <c r="H7" s="14">
        <f>D7/(1+'Eingaben und Prämissen'!$I$28)^$B7</f>
        <v>0</v>
      </c>
      <c r="I7" s="14">
        <f>E7/(1+'Eingaben und Prämissen'!$I$28)^$B7</f>
        <v>0</v>
      </c>
      <c r="J7" s="16">
        <f t="shared" ref="J7:J55" si="1">H7-I7</f>
        <v>0</v>
      </c>
    </row>
    <row r="8" spans="1:10" ht="14.25">
      <c r="B8" s="6">
        <v>2.5</v>
      </c>
      <c r="C8" s="11">
        <f>C7+1</f>
        <v>3</v>
      </c>
      <c r="D8" s="176">
        <f>'Kosten_Einnahmen - nominal'!J8</f>
        <v>0</v>
      </c>
      <c r="E8" s="200">
        <f>'Kosten_Einnahmen - nominal'!F8</f>
        <v>0</v>
      </c>
      <c r="F8" s="200"/>
      <c r="G8" s="23">
        <f t="shared" si="0"/>
        <v>0</v>
      </c>
      <c r="H8" s="14">
        <f>D8/(1+'Eingaben und Prämissen'!$I$28)^$B8</f>
        <v>0</v>
      </c>
      <c r="I8" s="14">
        <f>E8/(1+'Eingaben und Prämissen'!$I$28)^$B8</f>
        <v>0</v>
      </c>
      <c r="J8" s="16">
        <f t="shared" si="1"/>
        <v>0</v>
      </c>
    </row>
    <row r="9" spans="1:10" ht="14.25">
      <c r="B9" s="7">
        <v>3.5</v>
      </c>
      <c r="C9" s="11">
        <f t="shared" ref="C9:C55" si="2">C8+1</f>
        <v>4</v>
      </c>
      <c r="D9" s="176">
        <f>'Kosten_Einnahmen - nominal'!J9</f>
        <v>0</v>
      </c>
      <c r="E9" s="200">
        <f>'Kosten_Einnahmen - nominal'!F9</f>
        <v>0</v>
      </c>
      <c r="F9" s="200"/>
      <c r="G9" s="23">
        <f t="shared" si="0"/>
        <v>0</v>
      </c>
      <c r="H9" s="14">
        <f>D9/(1+'Eingaben und Prämissen'!$I$28)^$B9</f>
        <v>0</v>
      </c>
      <c r="I9" s="14">
        <f>E9/(1+'Eingaben und Prämissen'!$I$28)^$B9</f>
        <v>0</v>
      </c>
      <c r="J9" s="16">
        <f t="shared" si="1"/>
        <v>0</v>
      </c>
    </row>
    <row r="10" spans="1:10" ht="14.25">
      <c r="B10" s="6">
        <v>4.5</v>
      </c>
      <c r="C10" s="11">
        <f t="shared" si="2"/>
        <v>5</v>
      </c>
      <c r="D10" s="176">
        <f>'Kosten_Einnahmen - nominal'!J10</f>
        <v>0</v>
      </c>
      <c r="E10" s="200">
        <f>'Kosten_Einnahmen - nominal'!F10</f>
        <v>0</v>
      </c>
      <c r="F10" s="200"/>
      <c r="G10" s="23">
        <f t="shared" si="0"/>
        <v>0</v>
      </c>
      <c r="H10" s="14">
        <f>D10/(1+'Eingaben und Prämissen'!$I$28)^$B10</f>
        <v>0</v>
      </c>
      <c r="I10" s="14">
        <f>E10/(1+'Eingaben und Prämissen'!$I$28)^$B10</f>
        <v>0</v>
      </c>
      <c r="J10" s="16">
        <f t="shared" si="1"/>
        <v>0</v>
      </c>
    </row>
    <row r="11" spans="1:10" ht="14.25">
      <c r="B11" s="7">
        <v>5.5</v>
      </c>
      <c r="C11" s="11">
        <f t="shared" si="2"/>
        <v>6</v>
      </c>
      <c r="D11" s="176">
        <f>'Kosten_Einnahmen - nominal'!J11</f>
        <v>0</v>
      </c>
      <c r="E11" s="200">
        <f>'Kosten_Einnahmen - nominal'!F11</f>
        <v>0</v>
      </c>
      <c r="F11" s="200"/>
      <c r="G11" s="23">
        <f t="shared" si="0"/>
        <v>0</v>
      </c>
      <c r="H11" s="14">
        <f>D11/(1+'Eingaben und Prämissen'!$I$28)^$B11</f>
        <v>0</v>
      </c>
      <c r="I11" s="14">
        <f>E11/(1+'Eingaben und Prämissen'!$I$28)^$B11</f>
        <v>0</v>
      </c>
      <c r="J11" s="16">
        <f t="shared" si="1"/>
        <v>0</v>
      </c>
    </row>
    <row r="12" spans="1:10" ht="14.25">
      <c r="B12" s="6">
        <v>6.5</v>
      </c>
      <c r="C12" s="11">
        <f t="shared" si="2"/>
        <v>7</v>
      </c>
      <c r="D12" s="176">
        <f>'Kosten_Einnahmen - nominal'!J12</f>
        <v>0</v>
      </c>
      <c r="E12" s="200">
        <f>'Kosten_Einnahmen - nominal'!F12</f>
        <v>0</v>
      </c>
      <c r="F12" s="200"/>
      <c r="G12" s="23">
        <f t="shared" si="0"/>
        <v>0</v>
      </c>
      <c r="H12" s="14">
        <f>D12/(1+'Eingaben und Prämissen'!$I$28)^$B12</f>
        <v>0</v>
      </c>
      <c r="I12" s="14">
        <f>E12/(1+'Eingaben und Prämissen'!$I$28)^$B12</f>
        <v>0</v>
      </c>
      <c r="J12" s="16">
        <f t="shared" si="1"/>
        <v>0</v>
      </c>
    </row>
    <row r="13" spans="1:10" ht="14.25">
      <c r="B13" s="7">
        <v>7.5</v>
      </c>
      <c r="C13" s="11">
        <f t="shared" si="2"/>
        <v>8</v>
      </c>
      <c r="D13" s="176">
        <f>'Kosten_Einnahmen - nominal'!J13</f>
        <v>0</v>
      </c>
      <c r="E13" s="200">
        <f>'Kosten_Einnahmen - nominal'!F13</f>
        <v>0</v>
      </c>
      <c r="F13" s="200"/>
      <c r="G13" s="23">
        <f t="shared" si="0"/>
        <v>0</v>
      </c>
      <c r="H13" s="14">
        <f>D13/(1+'Eingaben und Prämissen'!$I$28)^$B13</f>
        <v>0</v>
      </c>
      <c r="I13" s="14">
        <f>E13/(1+'Eingaben und Prämissen'!$I$28)^$B13</f>
        <v>0</v>
      </c>
      <c r="J13" s="16">
        <f t="shared" si="1"/>
        <v>0</v>
      </c>
    </row>
    <row r="14" spans="1:10" ht="14.25">
      <c r="B14" s="6">
        <v>8.5</v>
      </c>
      <c r="C14" s="11">
        <f t="shared" si="2"/>
        <v>9</v>
      </c>
      <c r="D14" s="176">
        <f>'Kosten_Einnahmen - nominal'!J14</f>
        <v>0</v>
      </c>
      <c r="E14" s="200">
        <f>'Kosten_Einnahmen - nominal'!F14</f>
        <v>0</v>
      </c>
      <c r="F14" s="200"/>
      <c r="G14" s="23">
        <f t="shared" si="0"/>
        <v>0</v>
      </c>
      <c r="H14" s="14">
        <f>D14/(1+'Eingaben und Prämissen'!$I$28)^$B14</f>
        <v>0</v>
      </c>
      <c r="I14" s="14">
        <f>E14/(1+'Eingaben und Prämissen'!$I$28)^$B14</f>
        <v>0</v>
      </c>
      <c r="J14" s="16">
        <f t="shared" si="1"/>
        <v>0</v>
      </c>
    </row>
    <row r="15" spans="1:10" ht="14.25">
      <c r="B15" s="7">
        <v>9.5</v>
      </c>
      <c r="C15" s="11">
        <f t="shared" si="2"/>
        <v>10</v>
      </c>
      <c r="D15" s="176">
        <f>'Kosten_Einnahmen - nominal'!J15</f>
        <v>0</v>
      </c>
      <c r="E15" s="200">
        <f>'Kosten_Einnahmen - nominal'!F15</f>
        <v>0</v>
      </c>
      <c r="F15" s="200"/>
      <c r="G15" s="23">
        <f t="shared" si="0"/>
        <v>0</v>
      </c>
      <c r="H15" s="14">
        <f>D15/(1+'Eingaben und Prämissen'!$I$28)^$B15</f>
        <v>0</v>
      </c>
      <c r="I15" s="14">
        <f>E15/(1+'Eingaben und Prämissen'!$I$28)^$B15</f>
        <v>0</v>
      </c>
      <c r="J15" s="16">
        <f t="shared" si="1"/>
        <v>0</v>
      </c>
    </row>
    <row r="16" spans="1:10" ht="14.25">
      <c r="B16" s="6">
        <v>10.5</v>
      </c>
      <c r="C16" s="11">
        <f t="shared" si="2"/>
        <v>11</v>
      </c>
      <c r="D16" s="176">
        <f>'Kosten_Einnahmen - nominal'!J16</f>
        <v>0</v>
      </c>
      <c r="E16" s="200">
        <f>'Kosten_Einnahmen - nominal'!F16</f>
        <v>0</v>
      </c>
      <c r="F16" s="200"/>
      <c r="G16" s="23">
        <f t="shared" si="0"/>
        <v>0</v>
      </c>
      <c r="H16" s="14">
        <f>D16/(1+'Eingaben und Prämissen'!$I$28)^$B16</f>
        <v>0</v>
      </c>
      <c r="I16" s="14">
        <f>E16/(1+'Eingaben und Prämissen'!$I$28)^$B16</f>
        <v>0</v>
      </c>
      <c r="J16" s="16">
        <f t="shared" si="1"/>
        <v>0</v>
      </c>
    </row>
    <row r="17" spans="2:10" ht="14.25">
      <c r="B17" s="7">
        <v>11.5</v>
      </c>
      <c r="C17" s="11">
        <f t="shared" si="2"/>
        <v>12</v>
      </c>
      <c r="D17" s="176">
        <f>'Kosten_Einnahmen - nominal'!J17</f>
        <v>0</v>
      </c>
      <c r="E17" s="200">
        <f>'Kosten_Einnahmen - nominal'!F17</f>
        <v>0</v>
      </c>
      <c r="F17" s="200"/>
      <c r="G17" s="23">
        <f t="shared" si="0"/>
        <v>0</v>
      </c>
      <c r="H17" s="14">
        <f>D17/(1+'Eingaben und Prämissen'!$I$28)^$B17</f>
        <v>0</v>
      </c>
      <c r="I17" s="14">
        <f>E17/(1+'Eingaben und Prämissen'!$I$28)^$B17</f>
        <v>0</v>
      </c>
      <c r="J17" s="16">
        <f t="shared" si="1"/>
        <v>0</v>
      </c>
    </row>
    <row r="18" spans="2:10" ht="14.25">
      <c r="B18" s="6">
        <v>12.5</v>
      </c>
      <c r="C18" s="11">
        <f t="shared" si="2"/>
        <v>13</v>
      </c>
      <c r="D18" s="176">
        <f>'Kosten_Einnahmen - nominal'!J18</f>
        <v>0</v>
      </c>
      <c r="E18" s="200">
        <f>'Kosten_Einnahmen - nominal'!F18</f>
        <v>0</v>
      </c>
      <c r="F18" s="200"/>
      <c r="G18" s="23">
        <f t="shared" si="0"/>
        <v>0</v>
      </c>
      <c r="H18" s="14">
        <f>D18/(1+'Eingaben und Prämissen'!$I$28)^$B18</f>
        <v>0</v>
      </c>
      <c r="I18" s="14">
        <f>E18/(1+'Eingaben und Prämissen'!$I$28)^$B18</f>
        <v>0</v>
      </c>
      <c r="J18" s="16">
        <f t="shared" si="1"/>
        <v>0</v>
      </c>
    </row>
    <row r="19" spans="2:10" ht="14.25">
      <c r="B19" s="7">
        <v>13.5</v>
      </c>
      <c r="C19" s="11">
        <f t="shared" si="2"/>
        <v>14</v>
      </c>
      <c r="D19" s="176">
        <f>'Kosten_Einnahmen - nominal'!J19</f>
        <v>0</v>
      </c>
      <c r="E19" s="200">
        <f>'Kosten_Einnahmen - nominal'!F19</f>
        <v>0</v>
      </c>
      <c r="F19" s="200"/>
      <c r="G19" s="23">
        <f t="shared" si="0"/>
        <v>0</v>
      </c>
      <c r="H19" s="14">
        <f>D19/(1+'Eingaben und Prämissen'!$I$28)^$B19</f>
        <v>0</v>
      </c>
      <c r="I19" s="14">
        <f>E19/(1+'Eingaben und Prämissen'!$I$28)^$B19</f>
        <v>0</v>
      </c>
      <c r="J19" s="16">
        <f t="shared" si="1"/>
        <v>0</v>
      </c>
    </row>
    <row r="20" spans="2:10" ht="14.25">
      <c r="B20" s="6">
        <v>14.5</v>
      </c>
      <c r="C20" s="12">
        <f t="shared" si="2"/>
        <v>15</v>
      </c>
      <c r="D20" s="176">
        <f>'Kosten_Einnahmen - nominal'!J20</f>
        <v>0</v>
      </c>
      <c r="E20" s="200">
        <f>'Kosten_Einnahmen - nominal'!F20</f>
        <v>0</v>
      </c>
      <c r="F20" s="200"/>
      <c r="G20" s="23">
        <f t="shared" si="0"/>
        <v>0</v>
      </c>
      <c r="H20" s="14">
        <f>D20/(1+'Eingaben und Prämissen'!$I$28)^$B20</f>
        <v>0</v>
      </c>
      <c r="I20" s="14">
        <f>E20/(1+'Eingaben und Prämissen'!$I$28)^$B20</f>
        <v>0</v>
      </c>
      <c r="J20" s="16">
        <f t="shared" si="1"/>
        <v>0</v>
      </c>
    </row>
    <row r="21" spans="2:10" ht="14.25">
      <c r="B21" s="7">
        <v>15.5</v>
      </c>
      <c r="C21" s="10">
        <f t="shared" si="2"/>
        <v>16</v>
      </c>
      <c r="D21" s="176">
        <f>'Kosten_Einnahmen - nominal'!J21</f>
        <v>0</v>
      </c>
      <c r="E21" s="200">
        <f>'Kosten_Einnahmen - nominal'!F21</f>
        <v>0</v>
      </c>
      <c r="F21" s="200"/>
      <c r="G21" s="23">
        <f t="shared" si="0"/>
        <v>0</v>
      </c>
      <c r="H21" s="14">
        <f>D21/(1+'Eingaben und Prämissen'!$I$28)^$B21</f>
        <v>0</v>
      </c>
      <c r="I21" s="14">
        <f>E21/(1+'Eingaben und Prämissen'!$I$28)^$B21</f>
        <v>0</v>
      </c>
      <c r="J21" s="16">
        <f t="shared" si="1"/>
        <v>0</v>
      </c>
    </row>
    <row r="22" spans="2:10" ht="14.25">
      <c r="B22" s="6">
        <v>16.5</v>
      </c>
      <c r="C22" s="11">
        <f t="shared" si="2"/>
        <v>17</v>
      </c>
      <c r="D22" s="176">
        <f>'Kosten_Einnahmen - nominal'!J22</f>
        <v>0</v>
      </c>
      <c r="E22" s="200">
        <f>'Kosten_Einnahmen - nominal'!F22</f>
        <v>0</v>
      </c>
      <c r="F22" s="200"/>
      <c r="G22" s="23">
        <f t="shared" si="0"/>
        <v>0</v>
      </c>
      <c r="H22" s="14">
        <f>D22/(1+'Eingaben und Prämissen'!$I$28)^$B22</f>
        <v>0</v>
      </c>
      <c r="I22" s="14">
        <f>E22/(1+'Eingaben und Prämissen'!$I$28)^$B22</f>
        <v>0</v>
      </c>
      <c r="J22" s="16">
        <f t="shared" si="1"/>
        <v>0</v>
      </c>
    </row>
    <row r="23" spans="2:10" ht="14.25">
      <c r="B23" s="7">
        <v>17.5</v>
      </c>
      <c r="C23" s="11">
        <f t="shared" si="2"/>
        <v>18</v>
      </c>
      <c r="D23" s="176">
        <f>'Kosten_Einnahmen - nominal'!J23</f>
        <v>0</v>
      </c>
      <c r="E23" s="200">
        <f>'Kosten_Einnahmen - nominal'!F23</f>
        <v>0</v>
      </c>
      <c r="F23" s="200"/>
      <c r="G23" s="23">
        <f t="shared" si="0"/>
        <v>0</v>
      </c>
      <c r="H23" s="14">
        <f>D23/(1+'Eingaben und Prämissen'!$I$28)^$B23</f>
        <v>0</v>
      </c>
      <c r="I23" s="14">
        <f>E23/(1+'Eingaben und Prämissen'!$I$28)^$B23</f>
        <v>0</v>
      </c>
      <c r="J23" s="16">
        <f t="shared" si="1"/>
        <v>0</v>
      </c>
    </row>
    <row r="24" spans="2:10" ht="14.25">
      <c r="B24" s="6">
        <v>18.5</v>
      </c>
      <c r="C24" s="11">
        <f t="shared" si="2"/>
        <v>19</v>
      </c>
      <c r="D24" s="176">
        <f>'Kosten_Einnahmen - nominal'!J24</f>
        <v>0</v>
      </c>
      <c r="E24" s="200">
        <f>'Kosten_Einnahmen - nominal'!F24</f>
        <v>0</v>
      </c>
      <c r="F24" s="200"/>
      <c r="G24" s="23">
        <f t="shared" si="0"/>
        <v>0</v>
      </c>
      <c r="H24" s="14">
        <f>D24/(1+'Eingaben und Prämissen'!$I$28)^$B24</f>
        <v>0</v>
      </c>
      <c r="I24" s="14">
        <f>E24/(1+'Eingaben und Prämissen'!$I$28)^$B24</f>
        <v>0</v>
      </c>
      <c r="J24" s="16">
        <f t="shared" si="1"/>
        <v>0</v>
      </c>
    </row>
    <row r="25" spans="2:10" ht="14.25">
      <c r="B25" s="7">
        <v>19.5</v>
      </c>
      <c r="C25" s="11">
        <f t="shared" si="2"/>
        <v>20</v>
      </c>
      <c r="D25" s="176">
        <f>'Kosten_Einnahmen - nominal'!J25</f>
        <v>0</v>
      </c>
      <c r="E25" s="200">
        <f>'Kosten_Einnahmen - nominal'!F25</f>
        <v>0</v>
      </c>
      <c r="F25" s="200"/>
      <c r="G25" s="23">
        <f t="shared" si="0"/>
        <v>0</v>
      </c>
      <c r="H25" s="14">
        <f>D25/(1+'Eingaben und Prämissen'!$I$28)^$B25</f>
        <v>0</v>
      </c>
      <c r="I25" s="14">
        <f>E25/(1+'Eingaben und Prämissen'!$I$28)^$B25</f>
        <v>0</v>
      </c>
      <c r="J25" s="16">
        <f t="shared" si="1"/>
        <v>0</v>
      </c>
    </row>
    <row r="26" spans="2:10" ht="14.25">
      <c r="B26" s="6">
        <v>20.5</v>
      </c>
      <c r="C26" s="11">
        <f t="shared" si="2"/>
        <v>21</v>
      </c>
      <c r="D26" s="176">
        <f>'Kosten_Einnahmen - nominal'!J26</f>
        <v>0</v>
      </c>
      <c r="E26" s="200">
        <f>'Kosten_Einnahmen - nominal'!F26</f>
        <v>0</v>
      </c>
      <c r="F26" s="200"/>
      <c r="G26" s="23">
        <f t="shared" si="0"/>
        <v>0</v>
      </c>
      <c r="H26" s="14">
        <f>D26/(1+'Eingaben und Prämissen'!$I$28)^$B26</f>
        <v>0</v>
      </c>
      <c r="I26" s="14">
        <f>E26/(1+'Eingaben und Prämissen'!$I$28)^$B26</f>
        <v>0</v>
      </c>
      <c r="J26" s="16">
        <f t="shared" si="1"/>
        <v>0</v>
      </c>
    </row>
    <row r="27" spans="2:10" ht="14.25">
      <c r="B27" s="7">
        <v>21.5</v>
      </c>
      <c r="C27" s="11">
        <f t="shared" si="2"/>
        <v>22</v>
      </c>
      <c r="D27" s="176">
        <f>'Kosten_Einnahmen - nominal'!J27</f>
        <v>0</v>
      </c>
      <c r="E27" s="200">
        <f>'Kosten_Einnahmen - nominal'!F27</f>
        <v>0</v>
      </c>
      <c r="F27" s="200"/>
      <c r="G27" s="23">
        <f t="shared" si="0"/>
        <v>0</v>
      </c>
      <c r="H27" s="14">
        <f>D27/(1+'Eingaben und Prämissen'!$I$28)^$B27</f>
        <v>0</v>
      </c>
      <c r="I27" s="14">
        <f>E27/(1+'Eingaben und Prämissen'!$I$28)^$B27</f>
        <v>0</v>
      </c>
      <c r="J27" s="16">
        <f t="shared" si="1"/>
        <v>0</v>
      </c>
    </row>
    <row r="28" spans="2:10" ht="14.25">
      <c r="B28" s="6">
        <v>22.5</v>
      </c>
      <c r="C28" s="11">
        <f t="shared" si="2"/>
        <v>23</v>
      </c>
      <c r="D28" s="176">
        <f>'Kosten_Einnahmen - nominal'!J28</f>
        <v>0</v>
      </c>
      <c r="E28" s="200">
        <f>'Kosten_Einnahmen - nominal'!F28</f>
        <v>0</v>
      </c>
      <c r="F28" s="200"/>
      <c r="G28" s="23">
        <f t="shared" si="0"/>
        <v>0</v>
      </c>
      <c r="H28" s="14">
        <f>D28/(1+'Eingaben und Prämissen'!$I$28)^$B28</f>
        <v>0</v>
      </c>
      <c r="I28" s="14">
        <f>E28/(1+'Eingaben und Prämissen'!$I$28)^$B28</f>
        <v>0</v>
      </c>
      <c r="J28" s="16">
        <f t="shared" si="1"/>
        <v>0</v>
      </c>
    </row>
    <row r="29" spans="2:10" ht="14.25">
      <c r="B29" s="7">
        <v>23.5</v>
      </c>
      <c r="C29" s="11">
        <f t="shared" si="2"/>
        <v>24</v>
      </c>
      <c r="D29" s="176">
        <f>'Kosten_Einnahmen - nominal'!J29</f>
        <v>0</v>
      </c>
      <c r="E29" s="200">
        <f>'Kosten_Einnahmen - nominal'!F29</f>
        <v>0</v>
      </c>
      <c r="F29" s="200"/>
      <c r="G29" s="23">
        <f t="shared" si="0"/>
        <v>0</v>
      </c>
      <c r="H29" s="14">
        <f>D29/(1+'Eingaben und Prämissen'!$I$28)^$B29</f>
        <v>0</v>
      </c>
      <c r="I29" s="14">
        <f>E29/(1+'Eingaben und Prämissen'!$I$28)^$B29</f>
        <v>0</v>
      </c>
      <c r="J29" s="16">
        <f t="shared" si="1"/>
        <v>0</v>
      </c>
    </row>
    <row r="30" spans="2:10" ht="14.25">
      <c r="B30" s="6">
        <v>24.5</v>
      </c>
      <c r="C30" s="11">
        <f t="shared" si="2"/>
        <v>25</v>
      </c>
      <c r="D30" s="176">
        <f>'Kosten_Einnahmen - nominal'!J30</f>
        <v>0</v>
      </c>
      <c r="E30" s="200">
        <f>'Kosten_Einnahmen - nominal'!F30</f>
        <v>0</v>
      </c>
      <c r="F30" s="200"/>
      <c r="G30" s="23">
        <f t="shared" si="0"/>
        <v>0</v>
      </c>
      <c r="H30" s="14">
        <f>D30/(1+'Eingaben und Prämissen'!$I$28)^$B30</f>
        <v>0</v>
      </c>
      <c r="I30" s="14">
        <f>E30/(1+'Eingaben und Prämissen'!$I$28)^$B30</f>
        <v>0</v>
      </c>
      <c r="J30" s="16">
        <f t="shared" si="1"/>
        <v>0</v>
      </c>
    </row>
    <row r="31" spans="2:10" ht="14.25">
      <c r="B31" s="7">
        <v>25.5</v>
      </c>
      <c r="C31" s="11">
        <f t="shared" si="2"/>
        <v>26</v>
      </c>
      <c r="D31" s="176">
        <f>'Kosten_Einnahmen - nominal'!J31</f>
        <v>0</v>
      </c>
      <c r="E31" s="200">
        <f>'Kosten_Einnahmen - nominal'!F31</f>
        <v>0</v>
      </c>
      <c r="F31" s="200"/>
      <c r="G31" s="23">
        <f t="shared" si="0"/>
        <v>0</v>
      </c>
      <c r="H31" s="14">
        <f>D31/(1+'Eingaben und Prämissen'!$I$28)^$B31</f>
        <v>0</v>
      </c>
      <c r="I31" s="14">
        <f>E31/(1+'Eingaben und Prämissen'!$I$28)^$B31</f>
        <v>0</v>
      </c>
      <c r="J31" s="16">
        <f t="shared" si="1"/>
        <v>0</v>
      </c>
    </row>
    <row r="32" spans="2:10" ht="14.25">
      <c r="B32" s="6">
        <v>26.5</v>
      </c>
      <c r="C32" s="11">
        <f t="shared" si="2"/>
        <v>27</v>
      </c>
      <c r="D32" s="176">
        <f>'Kosten_Einnahmen - nominal'!J32</f>
        <v>0</v>
      </c>
      <c r="E32" s="200">
        <f>'Kosten_Einnahmen - nominal'!F32</f>
        <v>0</v>
      </c>
      <c r="F32" s="200"/>
      <c r="G32" s="23">
        <f t="shared" si="0"/>
        <v>0</v>
      </c>
      <c r="H32" s="14">
        <f>D32/(1+'Eingaben und Prämissen'!$I$28)^$B32</f>
        <v>0</v>
      </c>
      <c r="I32" s="14">
        <f>E32/(1+'Eingaben und Prämissen'!$I$28)^$B32</f>
        <v>0</v>
      </c>
      <c r="J32" s="16">
        <f t="shared" si="1"/>
        <v>0</v>
      </c>
    </row>
    <row r="33" spans="2:10" ht="14.25">
      <c r="B33" s="7">
        <v>27.5</v>
      </c>
      <c r="C33" s="11">
        <f t="shared" si="2"/>
        <v>28</v>
      </c>
      <c r="D33" s="176">
        <f>'Kosten_Einnahmen - nominal'!J33</f>
        <v>0</v>
      </c>
      <c r="E33" s="200">
        <f>'Kosten_Einnahmen - nominal'!F33</f>
        <v>0</v>
      </c>
      <c r="F33" s="200"/>
      <c r="G33" s="23">
        <f t="shared" si="0"/>
        <v>0</v>
      </c>
      <c r="H33" s="14">
        <f>D33/(1+'Eingaben und Prämissen'!$I$28)^$B33</f>
        <v>0</v>
      </c>
      <c r="I33" s="14">
        <f>E33/(1+'Eingaben und Prämissen'!$I$28)^$B33</f>
        <v>0</v>
      </c>
      <c r="J33" s="16">
        <f t="shared" si="1"/>
        <v>0</v>
      </c>
    </row>
    <row r="34" spans="2:10" ht="14.25">
      <c r="B34" s="6">
        <v>28.5</v>
      </c>
      <c r="C34" s="11">
        <f t="shared" si="2"/>
        <v>29</v>
      </c>
      <c r="D34" s="176">
        <f>'Kosten_Einnahmen - nominal'!J34</f>
        <v>0</v>
      </c>
      <c r="E34" s="200">
        <f>'Kosten_Einnahmen - nominal'!F34</f>
        <v>0</v>
      </c>
      <c r="F34" s="200"/>
      <c r="G34" s="23">
        <f t="shared" si="0"/>
        <v>0</v>
      </c>
      <c r="H34" s="14">
        <f>D34/(1+'Eingaben und Prämissen'!$I$28)^$B34</f>
        <v>0</v>
      </c>
      <c r="I34" s="14">
        <f>E34/(1+'Eingaben und Prämissen'!$I$28)^$B34</f>
        <v>0</v>
      </c>
      <c r="J34" s="16">
        <f t="shared" si="1"/>
        <v>0</v>
      </c>
    </row>
    <row r="35" spans="2:10" ht="14.25">
      <c r="B35" s="7">
        <v>29.5</v>
      </c>
      <c r="C35" s="11">
        <f t="shared" si="2"/>
        <v>30</v>
      </c>
      <c r="D35" s="176">
        <f>'Kosten_Einnahmen - nominal'!J35</f>
        <v>0</v>
      </c>
      <c r="E35" s="200">
        <f>'Kosten_Einnahmen - nominal'!F35</f>
        <v>0</v>
      </c>
      <c r="F35" s="200"/>
      <c r="G35" s="23">
        <f t="shared" si="0"/>
        <v>0</v>
      </c>
      <c r="H35" s="14">
        <f>D35/(1+'Eingaben und Prämissen'!$I$28)^$B35</f>
        <v>0</v>
      </c>
      <c r="I35" s="14">
        <f>E35/(1+'Eingaben und Prämissen'!$I$28)^$B35</f>
        <v>0</v>
      </c>
      <c r="J35" s="16">
        <f t="shared" si="1"/>
        <v>0</v>
      </c>
    </row>
    <row r="36" spans="2:10" ht="14.25">
      <c r="B36" s="6">
        <v>30.5</v>
      </c>
      <c r="C36" s="11">
        <f t="shared" si="2"/>
        <v>31</v>
      </c>
      <c r="D36" s="176">
        <f>'Kosten_Einnahmen - nominal'!J36</f>
        <v>0</v>
      </c>
      <c r="E36" s="200">
        <f>'Kosten_Einnahmen - nominal'!F36</f>
        <v>0</v>
      </c>
      <c r="F36" s="200"/>
      <c r="G36" s="23">
        <f t="shared" si="0"/>
        <v>0</v>
      </c>
      <c r="H36" s="14">
        <f>D36/(1+'Eingaben und Prämissen'!$I$28)^$B36</f>
        <v>0</v>
      </c>
      <c r="I36" s="14">
        <f>E36/(1+'Eingaben und Prämissen'!$I$28)^$B36</f>
        <v>0</v>
      </c>
      <c r="J36" s="16">
        <f t="shared" si="1"/>
        <v>0</v>
      </c>
    </row>
    <row r="37" spans="2:10" ht="14.25">
      <c r="B37" s="7">
        <v>31.5</v>
      </c>
      <c r="C37" s="11">
        <f t="shared" si="2"/>
        <v>32</v>
      </c>
      <c r="D37" s="176">
        <f>'Kosten_Einnahmen - nominal'!J37</f>
        <v>0</v>
      </c>
      <c r="E37" s="200">
        <f>'Kosten_Einnahmen - nominal'!F37</f>
        <v>0</v>
      </c>
      <c r="F37" s="200"/>
      <c r="G37" s="23">
        <f t="shared" si="0"/>
        <v>0</v>
      </c>
      <c r="H37" s="14">
        <f>D37/(1+'Eingaben und Prämissen'!$I$28)^$B37</f>
        <v>0</v>
      </c>
      <c r="I37" s="14">
        <f>E37/(1+'Eingaben und Prämissen'!$I$28)^$B37</f>
        <v>0</v>
      </c>
      <c r="J37" s="16">
        <f t="shared" si="1"/>
        <v>0</v>
      </c>
    </row>
    <row r="38" spans="2:10" ht="14.25">
      <c r="B38" s="6">
        <v>32.5</v>
      </c>
      <c r="C38" s="11">
        <f t="shared" si="2"/>
        <v>33</v>
      </c>
      <c r="D38" s="176">
        <f>'Kosten_Einnahmen - nominal'!J38</f>
        <v>0</v>
      </c>
      <c r="E38" s="200">
        <f>'Kosten_Einnahmen - nominal'!F38</f>
        <v>0</v>
      </c>
      <c r="F38" s="200"/>
      <c r="G38" s="23">
        <f t="shared" si="0"/>
        <v>0</v>
      </c>
      <c r="H38" s="14">
        <f>D38/(1+'Eingaben und Prämissen'!$I$28)^$B38</f>
        <v>0</v>
      </c>
      <c r="I38" s="14">
        <f>E38/(1+'Eingaben und Prämissen'!$I$28)^$B38</f>
        <v>0</v>
      </c>
      <c r="J38" s="16">
        <f t="shared" si="1"/>
        <v>0</v>
      </c>
    </row>
    <row r="39" spans="2:10" ht="14.25">
      <c r="B39" s="7">
        <v>33.5</v>
      </c>
      <c r="C39" s="11">
        <f t="shared" si="2"/>
        <v>34</v>
      </c>
      <c r="D39" s="176">
        <f>'Kosten_Einnahmen - nominal'!J39</f>
        <v>0</v>
      </c>
      <c r="E39" s="200">
        <f>'Kosten_Einnahmen - nominal'!F39</f>
        <v>0</v>
      </c>
      <c r="F39" s="200"/>
      <c r="G39" s="23">
        <f t="shared" si="0"/>
        <v>0</v>
      </c>
      <c r="H39" s="14">
        <f>D39/(1+'Eingaben und Prämissen'!$I$28)^$B39</f>
        <v>0</v>
      </c>
      <c r="I39" s="14">
        <f>E39/(1+'Eingaben und Prämissen'!$I$28)^$B39</f>
        <v>0</v>
      </c>
      <c r="J39" s="16">
        <f t="shared" si="1"/>
        <v>0</v>
      </c>
    </row>
    <row r="40" spans="2:10" ht="14.25">
      <c r="B40" s="6">
        <v>34.5</v>
      </c>
      <c r="C40" s="11">
        <f t="shared" si="2"/>
        <v>35</v>
      </c>
      <c r="D40" s="176">
        <f>'Kosten_Einnahmen - nominal'!J40</f>
        <v>0</v>
      </c>
      <c r="E40" s="200">
        <f>'Kosten_Einnahmen - nominal'!F40</f>
        <v>0</v>
      </c>
      <c r="F40" s="200"/>
      <c r="G40" s="23">
        <f t="shared" si="0"/>
        <v>0</v>
      </c>
      <c r="H40" s="14">
        <f>D40/(1+'Eingaben und Prämissen'!$I$28)^$B40</f>
        <v>0</v>
      </c>
      <c r="I40" s="14">
        <f>E40/(1+'Eingaben und Prämissen'!$I$28)^$B40</f>
        <v>0</v>
      </c>
      <c r="J40" s="16">
        <f t="shared" si="1"/>
        <v>0</v>
      </c>
    </row>
    <row r="41" spans="2:10" ht="14.25">
      <c r="B41" s="7">
        <v>35.5</v>
      </c>
      <c r="C41" s="11">
        <f t="shared" si="2"/>
        <v>36</v>
      </c>
      <c r="D41" s="176">
        <f>'Kosten_Einnahmen - nominal'!J41</f>
        <v>0</v>
      </c>
      <c r="E41" s="200">
        <f>'Kosten_Einnahmen - nominal'!F41</f>
        <v>0</v>
      </c>
      <c r="F41" s="200"/>
      <c r="G41" s="23">
        <f t="shared" si="0"/>
        <v>0</v>
      </c>
      <c r="H41" s="14">
        <f>D41/(1+'Eingaben und Prämissen'!$I$28)^$B41</f>
        <v>0</v>
      </c>
      <c r="I41" s="14">
        <f>E41/(1+'Eingaben und Prämissen'!$I$28)^$B41</f>
        <v>0</v>
      </c>
      <c r="J41" s="16">
        <f t="shared" si="1"/>
        <v>0</v>
      </c>
    </row>
    <row r="42" spans="2:10" ht="14.25">
      <c r="B42" s="6">
        <v>36.5</v>
      </c>
      <c r="C42" s="11">
        <f t="shared" si="2"/>
        <v>37</v>
      </c>
      <c r="D42" s="176">
        <f>'Kosten_Einnahmen - nominal'!J42</f>
        <v>0</v>
      </c>
      <c r="E42" s="200">
        <f>'Kosten_Einnahmen - nominal'!F42</f>
        <v>0</v>
      </c>
      <c r="F42" s="200"/>
      <c r="G42" s="23">
        <f t="shared" si="0"/>
        <v>0</v>
      </c>
      <c r="H42" s="14">
        <f>D42/(1+'Eingaben und Prämissen'!$I$28)^$B42</f>
        <v>0</v>
      </c>
      <c r="I42" s="14">
        <f>E42/(1+'Eingaben und Prämissen'!$I$28)^$B42</f>
        <v>0</v>
      </c>
      <c r="J42" s="16">
        <f t="shared" si="1"/>
        <v>0</v>
      </c>
    </row>
    <row r="43" spans="2:10" ht="14.25">
      <c r="B43" s="7">
        <v>37.5</v>
      </c>
      <c r="C43" s="11">
        <f t="shared" si="2"/>
        <v>38</v>
      </c>
      <c r="D43" s="176">
        <f>'Kosten_Einnahmen - nominal'!J43</f>
        <v>0</v>
      </c>
      <c r="E43" s="200">
        <f>'Kosten_Einnahmen - nominal'!F43</f>
        <v>0</v>
      </c>
      <c r="F43" s="200"/>
      <c r="G43" s="23">
        <f t="shared" si="0"/>
        <v>0</v>
      </c>
      <c r="H43" s="14">
        <f>D43/(1+'Eingaben und Prämissen'!$I$28)^$B43</f>
        <v>0</v>
      </c>
      <c r="I43" s="14">
        <f>E43/(1+'Eingaben und Prämissen'!$I$28)^$B43</f>
        <v>0</v>
      </c>
      <c r="J43" s="16">
        <f t="shared" si="1"/>
        <v>0</v>
      </c>
    </row>
    <row r="44" spans="2:10" ht="14.25">
      <c r="B44" s="6">
        <v>38.5</v>
      </c>
      <c r="C44" s="11">
        <f t="shared" si="2"/>
        <v>39</v>
      </c>
      <c r="D44" s="176">
        <f>'Kosten_Einnahmen - nominal'!J44</f>
        <v>0</v>
      </c>
      <c r="E44" s="200">
        <f>'Kosten_Einnahmen - nominal'!F44</f>
        <v>0</v>
      </c>
      <c r="F44" s="200"/>
      <c r="G44" s="23">
        <f t="shared" si="0"/>
        <v>0</v>
      </c>
      <c r="H44" s="14">
        <f>D44/(1+'Eingaben und Prämissen'!$I$28)^$B44</f>
        <v>0</v>
      </c>
      <c r="I44" s="14">
        <f>E44/(1+'Eingaben und Prämissen'!$I$28)^$B44</f>
        <v>0</v>
      </c>
      <c r="J44" s="16">
        <f t="shared" si="1"/>
        <v>0</v>
      </c>
    </row>
    <row r="45" spans="2:10" ht="14.25">
      <c r="B45" s="7">
        <v>39.5</v>
      </c>
      <c r="C45" s="11">
        <f t="shared" si="2"/>
        <v>40</v>
      </c>
      <c r="D45" s="176">
        <f>'Kosten_Einnahmen - nominal'!J45</f>
        <v>0</v>
      </c>
      <c r="E45" s="200">
        <f>'Kosten_Einnahmen - nominal'!F45</f>
        <v>0</v>
      </c>
      <c r="F45" s="200"/>
      <c r="G45" s="23">
        <f t="shared" si="0"/>
        <v>0</v>
      </c>
      <c r="H45" s="14">
        <f>D45/(1+'Eingaben und Prämissen'!$I$28)^$B45</f>
        <v>0</v>
      </c>
      <c r="I45" s="14">
        <f>E45/(1+'Eingaben und Prämissen'!$I$28)^$B45</f>
        <v>0</v>
      </c>
      <c r="J45" s="16">
        <f t="shared" si="1"/>
        <v>0</v>
      </c>
    </row>
    <row r="46" spans="2:10" ht="14.25">
      <c r="B46" s="6">
        <v>40.5</v>
      </c>
      <c r="C46" s="11">
        <f t="shared" si="2"/>
        <v>41</v>
      </c>
      <c r="D46" s="176">
        <f>'Kosten_Einnahmen - nominal'!J46</f>
        <v>0</v>
      </c>
      <c r="E46" s="200">
        <f>'Kosten_Einnahmen - nominal'!F46</f>
        <v>0</v>
      </c>
      <c r="F46" s="200"/>
      <c r="G46" s="23">
        <f t="shared" si="0"/>
        <v>0</v>
      </c>
      <c r="H46" s="14">
        <f>D46/(1+'Eingaben und Prämissen'!$I$28)^$B46</f>
        <v>0</v>
      </c>
      <c r="I46" s="14">
        <f>E46/(1+'Eingaben und Prämissen'!$I$28)^$B46</f>
        <v>0</v>
      </c>
      <c r="J46" s="16">
        <f t="shared" si="1"/>
        <v>0</v>
      </c>
    </row>
    <row r="47" spans="2:10" ht="14.25">
      <c r="B47" s="7">
        <v>41.5</v>
      </c>
      <c r="C47" s="11">
        <f t="shared" si="2"/>
        <v>42</v>
      </c>
      <c r="D47" s="176">
        <f>'Kosten_Einnahmen - nominal'!J47</f>
        <v>0</v>
      </c>
      <c r="E47" s="200">
        <f>'Kosten_Einnahmen - nominal'!F47</f>
        <v>0</v>
      </c>
      <c r="F47" s="200"/>
      <c r="G47" s="23">
        <f t="shared" si="0"/>
        <v>0</v>
      </c>
      <c r="H47" s="14">
        <f>D47/(1+'Eingaben und Prämissen'!$I$28)^$B47</f>
        <v>0</v>
      </c>
      <c r="I47" s="14">
        <f>E47/(1+'Eingaben und Prämissen'!$I$28)^$B47</f>
        <v>0</v>
      </c>
      <c r="J47" s="16">
        <f t="shared" si="1"/>
        <v>0</v>
      </c>
    </row>
    <row r="48" spans="2:10" ht="14.25">
      <c r="B48" s="6">
        <v>42.5</v>
      </c>
      <c r="C48" s="11">
        <f t="shared" si="2"/>
        <v>43</v>
      </c>
      <c r="D48" s="176">
        <f>'Kosten_Einnahmen - nominal'!J48</f>
        <v>0</v>
      </c>
      <c r="E48" s="200">
        <f>'Kosten_Einnahmen - nominal'!F48</f>
        <v>0</v>
      </c>
      <c r="F48" s="200"/>
      <c r="G48" s="23">
        <f t="shared" si="0"/>
        <v>0</v>
      </c>
      <c r="H48" s="14">
        <f>D48/(1+'Eingaben und Prämissen'!$I$28)^$B48</f>
        <v>0</v>
      </c>
      <c r="I48" s="14">
        <f>E48/(1+'Eingaben und Prämissen'!$I$28)^$B48</f>
        <v>0</v>
      </c>
      <c r="J48" s="16">
        <f t="shared" si="1"/>
        <v>0</v>
      </c>
    </row>
    <row r="49" spans="2:10" ht="14.25">
      <c r="B49" s="7">
        <v>43.5</v>
      </c>
      <c r="C49" s="11">
        <f t="shared" si="2"/>
        <v>44</v>
      </c>
      <c r="D49" s="176">
        <f>'Kosten_Einnahmen - nominal'!J49</f>
        <v>0</v>
      </c>
      <c r="E49" s="200">
        <f>'Kosten_Einnahmen - nominal'!F49</f>
        <v>0</v>
      </c>
      <c r="F49" s="200"/>
      <c r="G49" s="23">
        <f t="shared" si="0"/>
        <v>0</v>
      </c>
      <c r="H49" s="14">
        <f>D49/(1+'Eingaben und Prämissen'!$I$28)^$B49</f>
        <v>0</v>
      </c>
      <c r="I49" s="14">
        <f>E49/(1+'Eingaben und Prämissen'!$I$28)^$B49</f>
        <v>0</v>
      </c>
      <c r="J49" s="16">
        <f t="shared" si="1"/>
        <v>0</v>
      </c>
    </row>
    <row r="50" spans="2:10" ht="14.25">
      <c r="B50" s="6">
        <v>44.5</v>
      </c>
      <c r="C50" s="11">
        <f t="shared" si="2"/>
        <v>45</v>
      </c>
      <c r="D50" s="176">
        <f>'Kosten_Einnahmen - nominal'!J50</f>
        <v>0</v>
      </c>
      <c r="E50" s="200">
        <f>'Kosten_Einnahmen - nominal'!F50</f>
        <v>0</v>
      </c>
      <c r="F50" s="200"/>
      <c r="G50" s="23">
        <f t="shared" si="0"/>
        <v>0</v>
      </c>
      <c r="H50" s="14">
        <f>D50/(1+'Eingaben und Prämissen'!$I$28)^$B50</f>
        <v>0</v>
      </c>
      <c r="I50" s="14">
        <f>E50/(1+'Eingaben und Prämissen'!$I$28)^$B50</f>
        <v>0</v>
      </c>
      <c r="J50" s="16">
        <f t="shared" si="1"/>
        <v>0</v>
      </c>
    </row>
    <row r="51" spans="2:10" ht="14.25">
      <c r="B51" s="7">
        <v>45.5</v>
      </c>
      <c r="C51" s="11">
        <f t="shared" si="2"/>
        <v>46</v>
      </c>
      <c r="D51" s="176">
        <f>'Kosten_Einnahmen - nominal'!J51</f>
        <v>0</v>
      </c>
      <c r="E51" s="200">
        <f>'Kosten_Einnahmen - nominal'!F51</f>
        <v>0</v>
      </c>
      <c r="F51" s="200"/>
      <c r="G51" s="23">
        <f t="shared" si="0"/>
        <v>0</v>
      </c>
      <c r="H51" s="14">
        <f>D51/(1+'Eingaben und Prämissen'!$I$28)^$B51</f>
        <v>0</v>
      </c>
      <c r="I51" s="14">
        <f>E51/(1+'Eingaben und Prämissen'!$I$28)^$B51</f>
        <v>0</v>
      </c>
      <c r="J51" s="16">
        <f t="shared" si="1"/>
        <v>0</v>
      </c>
    </row>
    <row r="52" spans="2:10" ht="14.25">
      <c r="B52" s="6">
        <v>46.5</v>
      </c>
      <c r="C52" s="11">
        <f t="shared" si="2"/>
        <v>47</v>
      </c>
      <c r="D52" s="176">
        <f>'Kosten_Einnahmen - nominal'!J52</f>
        <v>0</v>
      </c>
      <c r="E52" s="200">
        <f>'Kosten_Einnahmen - nominal'!F52</f>
        <v>0</v>
      </c>
      <c r="F52" s="200"/>
      <c r="G52" s="23">
        <f t="shared" si="0"/>
        <v>0</v>
      </c>
      <c r="H52" s="14">
        <f>D52/(1+'Eingaben und Prämissen'!$I$28)^$B52</f>
        <v>0</v>
      </c>
      <c r="I52" s="14">
        <f>E52/(1+'Eingaben und Prämissen'!$I$28)^$B52</f>
        <v>0</v>
      </c>
      <c r="J52" s="16">
        <f t="shared" si="1"/>
        <v>0</v>
      </c>
    </row>
    <row r="53" spans="2:10" ht="14.25">
      <c r="B53" s="7">
        <v>47.5</v>
      </c>
      <c r="C53" s="11">
        <f t="shared" si="2"/>
        <v>48</v>
      </c>
      <c r="D53" s="176">
        <f>'Kosten_Einnahmen - nominal'!J53</f>
        <v>0</v>
      </c>
      <c r="E53" s="200">
        <f>'Kosten_Einnahmen - nominal'!F53</f>
        <v>0</v>
      </c>
      <c r="F53" s="200"/>
      <c r="G53" s="23">
        <f t="shared" si="0"/>
        <v>0</v>
      </c>
      <c r="H53" s="14">
        <f>D53/(1+'Eingaben und Prämissen'!$I$28)^$B53</f>
        <v>0</v>
      </c>
      <c r="I53" s="14">
        <f>E53/(1+'Eingaben und Prämissen'!$I$28)^$B53</f>
        <v>0</v>
      </c>
      <c r="J53" s="16">
        <f t="shared" si="1"/>
        <v>0</v>
      </c>
    </row>
    <row r="54" spans="2:10" ht="14.25">
      <c r="B54" s="6">
        <v>48.5</v>
      </c>
      <c r="C54" s="11">
        <f t="shared" si="2"/>
        <v>49</v>
      </c>
      <c r="D54" s="176">
        <f>'Kosten_Einnahmen - nominal'!J54</f>
        <v>0</v>
      </c>
      <c r="E54" s="200">
        <f>'Kosten_Einnahmen - nominal'!F54</f>
        <v>0</v>
      </c>
      <c r="F54" s="200"/>
      <c r="G54" s="23">
        <f t="shared" si="0"/>
        <v>0</v>
      </c>
      <c r="H54" s="14">
        <f>D54/(1+'Eingaben und Prämissen'!$I$28)^$B54</f>
        <v>0</v>
      </c>
      <c r="I54" s="14">
        <f>E54/(1+'Eingaben und Prämissen'!$I$28)^$B54</f>
        <v>0</v>
      </c>
      <c r="J54" s="16">
        <f t="shared" si="1"/>
        <v>0</v>
      </c>
    </row>
    <row r="55" spans="2:10" ht="15" thickBot="1">
      <c r="B55" s="157">
        <v>49.5</v>
      </c>
      <c r="C55" s="11">
        <f t="shared" si="2"/>
        <v>50</v>
      </c>
      <c r="D55" s="176">
        <f>'Kosten_Einnahmen - nominal'!J55</f>
        <v>0</v>
      </c>
      <c r="E55" s="200">
        <f>'Kosten_Einnahmen - nominal'!F55</f>
        <v>0</v>
      </c>
      <c r="F55" s="200"/>
      <c r="G55" s="23">
        <f t="shared" si="0"/>
        <v>0</v>
      </c>
      <c r="H55" s="14">
        <f>D55/(1+'Eingaben und Prämissen'!$I$28)^$B55</f>
        <v>0</v>
      </c>
      <c r="I55" s="14">
        <f>E55/(1+'Eingaben und Prämissen'!$I$28)^$B55</f>
        <v>0</v>
      </c>
      <c r="J55" s="16">
        <f t="shared" si="1"/>
        <v>0</v>
      </c>
    </row>
    <row r="56" spans="2:10" ht="15.75" thickBot="1">
      <c r="B56" s="4"/>
      <c r="C56" s="159" t="s">
        <v>1</v>
      </c>
      <c r="D56" s="160">
        <f>SUM(D6:D55)</f>
        <v>0</v>
      </c>
      <c r="E56" s="206">
        <f>SUM(E6:E55)</f>
        <v>0</v>
      </c>
      <c r="F56" s="207"/>
      <c r="G56" s="161">
        <f>SUM(G6:G55)</f>
        <v>0</v>
      </c>
      <c r="H56" s="162">
        <f>SUM(H6:H55)</f>
        <v>0</v>
      </c>
      <c r="I56" s="162">
        <f>SUM(I6:I55)</f>
        <v>0</v>
      </c>
      <c r="J56" s="161">
        <f>SUM(J6:J55)</f>
        <v>0</v>
      </c>
    </row>
    <row r="57" spans="2:10" ht="14.25">
      <c r="B57" s="4"/>
      <c r="C57" s="4"/>
      <c r="D57" s="4"/>
      <c r="E57" s="4"/>
      <c r="F57" s="4"/>
      <c r="G57" s="4"/>
      <c r="H57" s="4"/>
      <c r="I57" s="4"/>
      <c r="J57" s="4"/>
    </row>
    <row r="58" spans="2:10" ht="108.75" customHeight="1"/>
  </sheetData>
  <sheetProtection algorithmName="SHA-512" hashValue="cNM/Am+f4U02AeGJWQmcf8dEmK45UmOeI4AeJdDR5W49zNNBGJK+Wi49PYnq4Wz6FYrXjcmQ4OQrfZG/RtysHw==" saltValue="uQbumz/H99qTM2JzVZrJ7w==" spinCount="100000" sheet="1" objects="1" scenarios="1" selectLockedCells="1"/>
  <mergeCells count="54">
    <mergeCell ref="E56:F56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44:F44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32:F32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20:F20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8:F8"/>
    <mergeCell ref="C4:G4"/>
    <mergeCell ref="H4:J4"/>
    <mergeCell ref="E5:F5"/>
    <mergeCell ref="E6:F6"/>
    <mergeCell ref="E7:F7"/>
  </mergeCells>
  <pageMargins left="0.70866141732283472" right="0.70866141732283472" top="0.78740157480314965" bottom="0.78740157480314965" header="0.31496062992125984" footer="0.31496062992125984"/>
  <pageSetup paperSize="9" scale="91" fitToHeight="3" orientation="landscape" r:id="rId1"/>
  <headerFooter>
    <oddFooter>&amp;L64235-1  02/22&amp;C&amp;P vom &amp;N&amp;R&amp;D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5123" r:id="rId4">
          <objectPr defaultSize="0" r:id="rId5">
            <anchor moveWithCells="1">
              <from>
                <xdr:col>2</xdr:col>
                <xdr:colOff>19050</xdr:colOff>
                <xdr:row>57</xdr:row>
                <xdr:rowOff>1266825</xdr:rowOff>
              </from>
              <to>
                <xdr:col>9</xdr:col>
                <xdr:colOff>971550</xdr:colOff>
                <xdr:row>58</xdr:row>
                <xdr:rowOff>133350</xdr:rowOff>
              </to>
            </anchor>
          </objectPr>
        </oleObject>
      </mc:Choice>
      <mc:Fallback>
        <oleObject progId="Word.Document.12" shapeId="512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Eingaben und Prämissen</vt:lpstr>
      <vt:lpstr>Kosten_Einnahmen - nominal</vt:lpstr>
      <vt:lpstr>Kosten_Einnahmen_abgezinst</vt:lpstr>
      <vt:lpstr>'Eingaben und Prämissen'!Druckbereich</vt:lpstr>
      <vt:lpstr>'Kosten_Einnahmen - nominal'!Druckbereich</vt:lpstr>
      <vt:lpstr>Kosten_Einnahmen_abgezinst!Druckbereich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Förderhöhenberechnung</dc:title>
  <dc:subject>Berechnungstool maximale Förderhöhe RL SeBau</dc:subject>
  <dc:creator>SAB</dc:creator>
  <cp:keywords>64235-1</cp:keywords>
  <cp:lastModifiedBy>Kunzmann, Antje</cp:lastModifiedBy>
  <cp:lastPrinted>2025-04-07T14:10:12Z</cp:lastPrinted>
  <dcterms:created xsi:type="dcterms:W3CDTF">2019-03-25T17:14:08Z</dcterms:created>
  <dcterms:modified xsi:type="dcterms:W3CDTF">2025-04-07T14:11:14Z</dcterms:modified>
</cp:coreProperties>
</file>