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940" windowHeight="6435"/>
  </bookViews>
  <sheets>
    <sheet name="Tabelle1" sheetId="1" r:id="rId1"/>
    <sheet name="Hinterlegung" sheetId="2" r:id="rId2"/>
    <sheet name="Tabelle3" sheetId="3" r:id="rId3"/>
  </sheets>
  <definedNames>
    <definedName name="_xlnm.Print_Area" localSheetId="0">Tabelle1!$A$1:$L$34</definedName>
  </definedNames>
  <calcPr calcId="162913"/>
</workbook>
</file>

<file path=xl/calcChain.xml><?xml version="1.0" encoding="utf-8"?>
<calcChain xmlns="http://schemas.openxmlformats.org/spreadsheetml/2006/main">
  <c r="F203" i="2" l="1"/>
  <c r="F121" i="2"/>
  <c r="F39" i="2"/>
  <c r="H29" i="1" l="1"/>
  <c r="I29" i="1" s="1"/>
  <c r="G7" i="1"/>
  <c r="I7" i="1" s="1"/>
  <c r="K7" i="1"/>
  <c r="L7" i="1" s="1"/>
  <c r="I9" i="1"/>
  <c r="H28" i="1"/>
  <c r="L28" i="1" s="1"/>
  <c r="L29" i="1" l="1"/>
  <c r="I28" i="1"/>
  <c r="L9" i="1"/>
  <c r="F189" i="2" l="1"/>
  <c r="F187" i="2"/>
  <c r="F107" i="2"/>
  <c r="F105" i="2"/>
  <c r="F25" i="2"/>
  <c r="F23" i="2"/>
  <c r="F244" i="2" l="1"/>
  <c r="F245" i="2"/>
  <c r="F246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8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165" i="2"/>
  <c r="F161" i="2"/>
  <c r="F162" i="2"/>
  <c r="F163" i="2"/>
  <c r="F164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6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83" i="2"/>
  <c r="F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4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H18" i="1" l="1"/>
  <c r="H22" i="1"/>
  <c r="H21" i="1"/>
  <c r="H19" i="1"/>
  <c r="H23" i="1"/>
  <c r="H24" i="1"/>
  <c r="H25" i="1"/>
  <c r="H20" i="1"/>
  <c r="H17" i="1"/>
  <c r="F1" i="2"/>
  <c r="B4" i="3"/>
  <c r="L20" i="1" l="1"/>
  <c r="I20" i="1"/>
  <c r="L25" i="1"/>
  <c r="I25" i="1"/>
  <c r="L21" i="1"/>
  <c r="I21" i="1"/>
  <c r="L24" i="1"/>
  <c r="I24" i="1"/>
  <c r="L22" i="1"/>
  <c r="I22" i="1"/>
  <c r="L19" i="1"/>
  <c r="I19" i="1"/>
  <c r="L23" i="1"/>
  <c r="I23" i="1"/>
  <c r="L18" i="1"/>
  <c r="I18" i="1"/>
  <c r="I17" i="1"/>
  <c r="L17" i="1"/>
  <c r="L30" i="1" l="1"/>
  <c r="L31" i="1" s="1"/>
  <c r="I30" i="1"/>
  <c r="I31" i="1" s="1"/>
</calcChain>
</file>

<file path=xl/sharedStrings.xml><?xml version="1.0" encoding="utf-8"?>
<sst xmlns="http://schemas.openxmlformats.org/spreadsheetml/2006/main" count="170" uniqueCount="143">
  <si>
    <t>* Bereiche mit nicht standortgerechter Verjüngung oder Verjüngung &gt; 1,50 m Mittelhöhe sind herauszurechnen</t>
  </si>
  <si>
    <r>
      <t xml:space="preserve">Basisförderung </t>
    </r>
    <r>
      <rPr>
        <sz val="9.5"/>
        <color theme="1"/>
        <rFont val="Arial"/>
        <family val="2"/>
      </rPr>
      <t>Naturverjüngung / Flächenvorbereitung</t>
    </r>
  </si>
  <si>
    <t>ha</t>
  </si>
  <si>
    <t>EUR/ha</t>
  </si>
  <si>
    <t>EUR</t>
  </si>
  <si>
    <t xml:space="preserve">Festbetrag </t>
  </si>
  <si>
    <t>Wurzelnackt</t>
  </si>
  <si>
    <t>Container</t>
  </si>
  <si>
    <t>Wildling</t>
  </si>
  <si>
    <t>Anzahl</t>
  </si>
  <si>
    <t>Stück</t>
  </si>
  <si>
    <t>EUR/Stück</t>
  </si>
  <si>
    <r>
      <t xml:space="preserve">Sortiment </t>
    </r>
    <r>
      <rPr>
        <sz val="8"/>
        <color theme="1"/>
        <rFont val="Arial"/>
        <family val="2"/>
      </rPr>
      <t>(Dropdown-Auswahl)</t>
    </r>
  </si>
  <si>
    <t>Saatgut-  menge</t>
  </si>
  <si>
    <t>kg</t>
  </si>
  <si>
    <t>EUR/kg</t>
  </si>
  <si>
    <t>Rotbuche</t>
  </si>
  <si>
    <t>Weißtanne</t>
  </si>
  <si>
    <t>Douglasie</t>
  </si>
  <si>
    <t>beantragte Gesamtzuwendung in EUR</t>
  </si>
  <si>
    <t xml:space="preserve">nicht förder-fähige Fläche* </t>
  </si>
  <si>
    <t>förderfähige Fläche</t>
  </si>
  <si>
    <t>Zuwendungs-betrag</t>
  </si>
  <si>
    <t>Antrag Zuwendungsempfänger</t>
  </si>
  <si>
    <t>Gesamtfläche (ha)</t>
  </si>
  <si>
    <t>Saatgut-menge</t>
  </si>
  <si>
    <t xml:space="preserve">kg </t>
  </si>
  <si>
    <t>Stieleiche</t>
  </si>
  <si>
    <t>Traubeneiche</t>
  </si>
  <si>
    <t>Roteiche</t>
  </si>
  <si>
    <t>Bergahorn</t>
  </si>
  <si>
    <t>Spitzahorn</t>
  </si>
  <si>
    <t>Vogelkirsche</t>
  </si>
  <si>
    <t>Herkunfts-schlüssel</t>
  </si>
  <si>
    <t>Ident-Nummer:</t>
  </si>
  <si>
    <t>Förderantrag vom:</t>
  </si>
  <si>
    <t>rechnerischer Eigenanteil des Zuwendungsempfängers:</t>
  </si>
  <si>
    <r>
      <t xml:space="preserve">Anerkennung </t>
    </r>
    <r>
      <rPr>
        <b/>
        <sz val="11"/>
        <rFont val="Arial"/>
        <family val="2"/>
      </rPr>
      <t>durch</t>
    </r>
    <r>
      <rPr>
        <b/>
        <sz val="11"/>
        <color theme="1"/>
        <rFont val="Arial"/>
        <family val="2"/>
      </rPr>
      <t xml:space="preserve"> forstfachliche Begutachtung</t>
    </r>
  </si>
  <si>
    <t>vom Zuwendungsempfänger auszufüllen:</t>
  </si>
  <si>
    <t>vom forstfachlichen Begutachter auszufüllen:</t>
  </si>
  <si>
    <t>**Sollten die Zeilen bei den Baumarten nicht ausreichen, bitte Zeilen ergänzen und Formel anpassen</t>
  </si>
  <si>
    <t>bei allen Maßnahmen für die gesamte förderfähige Fläche möglich</t>
  </si>
  <si>
    <r>
      <t xml:space="preserve">anteilige Fläche (ha)       </t>
    </r>
    <r>
      <rPr>
        <sz val="8"/>
        <rFont val="Arial"/>
        <family val="2"/>
      </rPr>
      <t>(von Zelle G7)</t>
    </r>
  </si>
  <si>
    <r>
      <t xml:space="preserve">anteilige Fläche        </t>
    </r>
    <r>
      <rPr>
        <sz val="8"/>
        <color theme="1"/>
        <rFont val="Arial"/>
        <family val="2"/>
      </rPr>
      <t>(von Zelle G7)</t>
    </r>
  </si>
  <si>
    <r>
      <t xml:space="preserve">anteilige Fläche         </t>
    </r>
    <r>
      <rPr>
        <sz val="8"/>
        <color theme="1"/>
        <rFont val="Arial"/>
        <family val="2"/>
      </rPr>
      <t>(von Zelle G7)</t>
    </r>
  </si>
  <si>
    <r>
      <t xml:space="preserve">anteilige Fläche (ha)      </t>
    </r>
    <r>
      <rPr>
        <sz val="8"/>
        <rFont val="Arial"/>
        <family val="2"/>
      </rPr>
      <t>(von Zelle K7)</t>
    </r>
  </si>
  <si>
    <r>
      <t xml:space="preserve">anteilige Fläche       </t>
    </r>
    <r>
      <rPr>
        <sz val="8"/>
        <color theme="1"/>
        <rFont val="Arial"/>
        <family val="2"/>
      </rPr>
      <t>(von Zelle K7)</t>
    </r>
  </si>
  <si>
    <r>
      <t xml:space="preserve">anteilige Fläche               </t>
    </r>
    <r>
      <rPr>
        <sz val="8"/>
        <color theme="1"/>
        <rFont val="Arial"/>
        <family val="2"/>
      </rPr>
      <t>(von Zelle K7)</t>
    </r>
  </si>
  <si>
    <t>Baumart</t>
  </si>
  <si>
    <t>Betrag</t>
  </si>
  <si>
    <t>Vorwaldarten (Birke, Aspe, Eberesche, Weiden, Sträucher)</t>
  </si>
  <si>
    <r>
      <t xml:space="preserve">Festbetrag </t>
    </r>
    <r>
      <rPr>
        <sz val="8"/>
        <rFont val="Arial"/>
        <family val="2"/>
      </rPr>
      <t>(s. Anlage RL WuF)</t>
    </r>
  </si>
  <si>
    <t>Planungspauschale für Forstdienstleister / Fachpersonal FBG</t>
  </si>
  <si>
    <t>Planung erstellt durch:</t>
  </si>
  <si>
    <t>Unterschrift des forstfachlichen Begutachters:</t>
  </si>
  <si>
    <t>forstfachlich begutachtet und anerkannt durch:</t>
  </si>
  <si>
    <t>Unterschrift / Stempel des Forstdienstleisters / der Forstbetriebsgemeinschaft:</t>
  </si>
  <si>
    <r>
      <t xml:space="preserve">Festbetrag </t>
    </r>
    <r>
      <rPr>
        <sz val="8"/>
        <color theme="1"/>
        <rFont val="Arial"/>
        <family val="2"/>
      </rPr>
      <t>(s. Anlage RL WuF)</t>
    </r>
  </si>
  <si>
    <t>Feld-Ahorn (Acer campestre)</t>
  </si>
  <si>
    <t>Spitzahorn (Acer platanoides)</t>
  </si>
  <si>
    <t>Bergahorn (Acer pseudoplatanus)</t>
  </si>
  <si>
    <t>Schwarzerle/ Roterle (Alnus glutinosa)</t>
  </si>
  <si>
    <t>Grauerle (Alnus incana)</t>
  </si>
  <si>
    <t>Sandbirke (Betula pendula)</t>
  </si>
  <si>
    <t>Moorbirke (Betula pubescens)</t>
  </si>
  <si>
    <t>Hainbuche (Carpinus betulus)</t>
  </si>
  <si>
    <t>Rotbuche (Fagus sylvatica)</t>
  </si>
  <si>
    <t>Esche (Fraxinus excelsior)</t>
  </si>
  <si>
    <t>Wildapfel / Holzapfel (Malus sylvestris)</t>
  </si>
  <si>
    <t>Schwarzpappel (Populus nigra)</t>
  </si>
  <si>
    <t>Zitterpappel / Espe / Aspe (Populus tremula)</t>
  </si>
  <si>
    <t>Vogelkirsche (Prunus avium)</t>
  </si>
  <si>
    <t>Gemeine Traubenkirsche (Prunus padus)</t>
  </si>
  <si>
    <t>Wildbirne (Pyrus pyraster)</t>
  </si>
  <si>
    <t>Traubeneiche (Quercus petraea)</t>
  </si>
  <si>
    <t>Stieleiche (Quercus robur)</t>
  </si>
  <si>
    <t>Silberweide (Salix alba)</t>
  </si>
  <si>
    <t>Salweide (Salix caprea)</t>
  </si>
  <si>
    <t>Bruchweide (Salix fragilis)</t>
  </si>
  <si>
    <t>Lorbeerweide (Salix pentandra)</t>
  </si>
  <si>
    <t>Eberesche (Sorbus aucuparia)</t>
  </si>
  <si>
    <t>Elsbeere (Sorbus torminalis)</t>
  </si>
  <si>
    <t>Winterlinde (Tilia cordata)</t>
  </si>
  <si>
    <t>Sommerlinde (Tilia platyphyllos)</t>
  </si>
  <si>
    <t>Bergulme (Ulmus glabra)</t>
  </si>
  <si>
    <t>Bastard Ulme (Ulmus x hollandica)</t>
  </si>
  <si>
    <t>Flatterulme (Ulmus laevis)</t>
  </si>
  <si>
    <t>Feldulme (Ulmus minor)</t>
  </si>
  <si>
    <t>Esskastanie (Castanea sativa)</t>
  </si>
  <si>
    <t>Echte Walnuss (Juglans regia)</t>
  </si>
  <si>
    <t>Pappeln (nichtheimische Arten und künstliche Hybriden) (Populus spp.)</t>
  </si>
  <si>
    <t>Zerreiche (Quercus cerris)</t>
  </si>
  <si>
    <t>Flaumeiche (Quercus rubra)</t>
  </si>
  <si>
    <t>Roteiche (Quercus rubra)</t>
  </si>
  <si>
    <t>Weißtanne (Abies alba)</t>
  </si>
  <si>
    <t>Gemeine Eibe (Taxus baccata)</t>
  </si>
  <si>
    <t>Waldkiefer (Pinus sylvestris)</t>
  </si>
  <si>
    <t>Moor-Kiefer (Pinus rotundata)</t>
  </si>
  <si>
    <t>Große Küstentanne (Abies grandis)</t>
  </si>
  <si>
    <t>Europäische Lärche (Larix decidua)</t>
  </si>
  <si>
    <t>Hybridlärche (Larix x eurolepis)</t>
  </si>
  <si>
    <t>Schwarzkiefer (Pinus nigra)</t>
  </si>
  <si>
    <t>Douglasie (Pseudotsuga menziesii)</t>
  </si>
  <si>
    <t>Blutroter Hartriegel (Cornus sanguinea)</t>
  </si>
  <si>
    <t>Gewöhnliche Zwergmispel (Cotoneaster integerrimus)</t>
  </si>
  <si>
    <t>Zweigriffeliger Weißdorn (Crataegus laevigata)</t>
  </si>
  <si>
    <t>Eingriffeliger Weißdorn (Crataegus monogyma)</t>
  </si>
  <si>
    <t>Großkelchiger Weißdorn (Crataegus rhipidophylla)</t>
  </si>
  <si>
    <t>Schwarzwerdender Geißklee (Cytisus nigricans)</t>
  </si>
  <si>
    <t>Besenginster (Cytisus scoparius)</t>
  </si>
  <si>
    <t>Gewöhnliches Pfaffenhütchen (Euonymus europaea)</t>
  </si>
  <si>
    <t>Faulbaum (Rhamnus frangula)</t>
  </si>
  <si>
    <t>Deutscher Ginster (Genista germanica)</t>
  </si>
  <si>
    <t>Behaarter Ginster (Genista pilosa)</t>
  </si>
  <si>
    <t>Färber-Ginster (Genista tinctoria)</t>
  </si>
  <si>
    <t>Gemeiner Wacholder (Juniperus Communis)</t>
  </si>
  <si>
    <t>Schwarze Heckenkirsche (Lonicera nigra)</t>
  </si>
  <si>
    <t>Rote Heckenkirsche (Lonicera xylosteum)</t>
  </si>
  <si>
    <t>Mispel (Mespilus germanica)</t>
  </si>
  <si>
    <t>Schlehe / Schwarzdorn (Prunus spinosa)</t>
  </si>
  <si>
    <t>Purgier-Kreuzdorn (Rhamnus cathartica)</t>
  </si>
  <si>
    <t>Alpen-Johannisbeere (Ribes alpinum)</t>
  </si>
  <si>
    <t>Lederblättrige Rose (Rosa caesia)</t>
  </si>
  <si>
    <t>Hundsrose (Rosa canina)</t>
  </si>
  <si>
    <t>Heckenrose (Rosa corymbifera)</t>
  </si>
  <si>
    <t>Vogesenrose (Rosa dumalis)</t>
  </si>
  <si>
    <t>falsche/graugrüne Hundsrose (Rosa subcanina)</t>
  </si>
  <si>
    <t>Weinrose (Rosa rubiginosa)</t>
  </si>
  <si>
    <t>Grauweide / Aschweide (Salix cinerea)</t>
  </si>
  <si>
    <t>Ohr-Weide (Salix aurita)</t>
  </si>
  <si>
    <t>Purpur-Weide (Salix purpurea)</t>
  </si>
  <si>
    <t>Mandel-Weide (Salix triandra)</t>
  </si>
  <si>
    <t>Korb-Weide (Salix viminalis)</t>
  </si>
  <si>
    <t>Schwarzer Holunder (Sambucus nigra)</t>
  </si>
  <si>
    <t>Roter Holunder (Sambucus racemosa)</t>
  </si>
  <si>
    <t>Mehlbeere (Sorbus aria)</t>
  </si>
  <si>
    <t>Speierling (Sorbus domestica)</t>
  </si>
  <si>
    <t>Gewöhnlicher Schneeball (Viburnum opulus)</t>
  </si>
  <si>
    <t>Gewöhnliche Hasel (Corylus avellana)</t>
  </si>
  <si>
    <r>
      <t xml:space="preserve">Baumarten Pflanzung**:            </t>
    </r>
    <r>
      <rPr>
        <sz val="8"/>
        <color theme="1"/>
        <rFont val="Arial"/>
        <family val="2"/>
      </rPr>
      <t>(Dropdown-Auswahl)</t>
    </r>
  </si>
  <si>
    <r>
      <t xml:space="preserve">Baumarten Saat**:                                              </t>
    </r>
    <r>
      <rPr>
        <sz val="8"/>
        <color theme="1"/>
        <rFont val="Arial"/>
        <family val="2"/>
      </rPr>
      <t>(Dropdown-Auswahl)</t>
    </r>
  </si>
  <si>
    <r>
      <t xml:space="preserve">Baumarten Naturverjüngung**:                                                                                             </t>
    </r>
    <r>
      <rPr>
        <sz val="8"/>
        <rFont val="Arial"/>
        <family val="2"/>
      </rPr>
      <t>(frei beschreibbar)</t>
    </r>
  </si>
  <si>
    <t>Robinie (Robinia pseudoacacia)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</si>
</sst>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9" x14ac:knownFonts="1">
    <font>
      <sz val="11"/>
      <color theme="1"/>
      <name val="Calibri"/>
      <family val="2"/>
      <scheme val="minor"/>
    </font>
    <font>
      <sz val="9.5"/>
      <color theme="1"/>
      <name val="Arial"/>
      <family val="2"/>
    </font>
    <font>
      <b/>
      <sz val="9.5"/>
      <color theme="1"/>
      <name val="Arial"/>
      <family val="2"/>
    </font>
    <font>
      <sz val="9.5"/>
      <color rgb="FF3465A4"/>
      <name val="Arial"/>
      <family val="2"/>
    </font>
    <font>
      <sz val="8"/>
      <color theme="1"/>
      <name val="Arial"/>
      <family val="2"/>
    </font>
    <font>
      <sz val="9.5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9.5"/>
      <color theme="1"/>
      <name val="Arial"/>
      <family val="2"/>
    </font>
    <font>
      <sz val="9.5"/>
      <color rgb="FFFF0000"/>
      <name val="Arial"/>
      <family val="2"/>
    </font>
    <font>
      <b/>
      <sz val="9.5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rgb="FFFF0000"/>
      <name val="Arial"/>
      <family val="2"/>
    </font>
    <font>
      <u/>
      <sz val="9.5"/>
      <color theme="1"/>
      <name val="Arial"/>
      <family val="2"/>
    </font>
    <font>
      <sz val="9.5"/>
      <color theme="1"/>
      <name val="Calibri"/>
      <family val="2"/>
      <scheme val="minor"/>
    </font>
    <font>
      <i/>
      <sz val="8"/>
      <color rgb="FFFF0000"/>
      <name val="Arial"/>
      <family val="2"/>
    </font>
    <font>
      <i/>
      <sz val="11"/>
      <color theme="1"/>
      <name val="Calibri"/>
      <family val="2"/>
      <scheme val="minor"/>
    </font>
    <font>
      <i/>
      <sz val="11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u/>
      <sz val="11"/>
      <color theme="1"/>
      <name val="Arial"/>
      <family val="2"/>
    </font>
    <font>
      <u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9.5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EEEEEE"/>
      </patternFill>
    </fill>
    <fill>
      <patternFill patternType="solid">
        <fgColor theme="0"/>
        <bgColor rgb="FFDEE6E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EEEEE"/>
      </patternFill>
    </fill>
    <fill>
      <patternFill patternType="solid">
        <fgColor theme="0" tint="-0.24994659260841701"/>
        <bgColor rgb="FFEEEEEE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4" tint="0.79998168889431442"/>
        <bgColor rgb="FFDEE6E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EEEEEE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" fontId="5" fillId="9" borderId="41">
      <alignment vertical="top"/>
      <protection locked="0"/>
    </xf>
    <xf numFmtId="4" fontId="5" fillId="9" borderId="41">
      <alignment vertical="top"/>
      <protection locked="0"/>
    </xf>
  </cellStyleXfs>
  <cellXfs count="213">
    <xf numFmtId="0" fontId="0" fillId="0" borderId="0" xfId="0"/>
    <xf numFmtId="0" fontId="1" fillId="0" borderId="0" xfId="0" applyFont="1"/>
    <xf numFmtId="0" fontId="1" fillId="3" borderId="7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vertical="top"/>
    </xf>
    <xf numFmtId="0" fontId="0" fillId="0" borderId="0" xfId="0" applyFill="1"/>
    <xf numFmtId="0" fontId="1" fillId="3" borderId="29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0" fontId="6" fillId="5" borderId="2" xfId="0" applyFont="1" applyFill="1" applyBorder="1" applyAlignment="1"/>
    <xf numFmtId="0" fontId="6" fillId="5" borderId="3" xfId="0" applyFont="1" applyFill="1" applyBorder="1" applyAlignment="1"/>
    <xf numFmtId="0" fontId="9" fillId="2" borderId="0" xfId="0" applyFont="1" applyFill="1" applyBorder="1" applyAlignment="1">
      <alignment vertical="top"/>
    </xf>
    <xf numFmtId="0" fontId="9" fillId="2" borderId="32" xfId="0" applyFont="1" applyFill="1" applyBorder="1" applyAlignment="1">
      <alignment vertical="top"/>
    </xf>
    <xf numFmtId="0" fontId="9" fillId="3" borderId="0" xfId="0" applyFont="1" applyFill="1" applyBorder="1" applyAlignment="1">
      <alignment vertical="top"/>
    </xf>
    <xf numFmtId="0" fontId="9" fillId="3" borderId="5" xfId="0" applyFont="1" applyFill="1" applyBorder="1" applyAlignment="1">
      <alignment vertical="top" wrapText="1"/>
    </xf>
    <xf numFmtId="0" fontId="9" fillId="2" borderId="5" xfId="0" applyFont="1" applyFill="1" applyBorder="1" applyAlignment="1">
      <alignment vertical="top"/>
    </xf>
    <xf numFmtId="0" fontId="9" fillId="2" borderId="16" xfId="0" applyFont="1" applyFill="1" applyBorder="1" applyAlignment="1">
      <alignment vertical="top"/>
    </xf>
    <xf numFmtId="0" fontId="15" fillId="0" borderId="0" xfId="0" applyFont="1"/>
    <xf numFmtId="0" fontId="16" fillId="0" borderId="0" xfId="0" applyFont="1"/>
    <xf numFmtId="0" fontId="1" fillId="0" borderId="22" xfId="0" applyFont="1" applyFill="1" applyBorder="1" applyAlignment="1">
      <alignment vertical="top"/>
    </xf>
    <xf numFmtId="0" fontId="1" fillId="0" borderId="23" xfId="0" applyFont="1" applyFill="1" applyBorder="1" applyAlignment="1">
      <alignment vertical="top"/>
    </xf>
    <xf numFmtId="0" fontId="7" fillId="2" borderId="0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top" wrapText="1"/>
    </xf>
    <xf numFmtId="0" fontId="23" fillId="2" borderId="39" xfId="0" applyFont="1" applyFill="1" applyBorder="1"/>
    <xf numFmtId="4" fontId="18" fillId="0" borderId="43" xfId="0" applyNumberFormat="1" applyFont="1" applyFill="1" applyBorder="1"/>
    <xf numFmtId="164" fontId="0" fillId="0" borderId="0" xfId="0" applyNumberFormat="1"/>
    <xf numFmtId="0" fontId="9" fillId="3" borderId="18" xfId="0" applyFont="1" applyFill="1" applyBorder="1" applyAlignment="1">
      <alignment vertical="top"/>
    </xf>
    <xf numFmtId="0" fontId="9" fillId="2" borderId="18" xfId="0" applyFont="1" applyFill="1" applyBorder="1" applyAlignment="1">
      <alignment vertical="top"/>
    </xf>
    <xf numFmtId="0" fontId="9" fillId="2" borderId="19" xfId="0" applyFont="1" applyFill="1" applyBorder="1" applyAlignment="1">
      <alignment vertical="top"/>
    </xf>
    <xf numFmtId="0" fontId="23" fillId="2" borderId="45" xfId="0" applyFont="1" applyFill="1" applyBorder="1"/>
    <xf numFmtId="0" fontId="21" fillId="0" borderId="1" xfId="0" applyFont="1" applyBorder="1"/>
    <xf numFmtId="0" fontId="22" fillId="0" borderId="2" xfId="0" applyFont="1" applyFill="1" applyBorder="1"/>
    <xf numFmtId="0" fontId="22" fillId="0" borderId="2" xfId="0" applyFont="1" applyBorder="1"/>
    <xf numFmtId="0" fontId="22" fillId="0" borderId="3" xfId="0" applyFont="1" applyBorder="1"/>
    <xf numFmtId="0" fontId="20" fillId="0" borderId="2" xfId="0" applyFont="1" applyBorder="1"/>
    <xf numFmtId="0" fontId="20" fillId="0" borderId="1" xfId="0" applyFont="1" applyBorder="1"/>
    <xf numFmtId="4" fontId="18" fillId="0" borderId="19" xfId="0" applyNumberFormat="1" applyFont="1" applyFill="1" applyBorder="1" applyAlignment="1"/>
    <xf numFmtId="0" fontId="26" fillId="0" borderId="18" xfId="0" applyFont="1" applyFill="1" applyBorder="1" applyAlignment="1"/>
    <xf numFmtId="4" fontId="18" fillId="0" borderId="18" xfId="0" applyNumberFormat="1" applyFont="1" applyFill="1" applyBorder="1" applyAlignment="1"/>
    <xf numFmtId="4" fontId="1" fillId="11" borderId="33" xfId="0" applyNumberFormat="1" applyFont="1" applyFill="1" applyBorder="1" applyProtection="1">
      <protection locked="0"/>
    </xf>
    <xf numFmtId="0" fontId="6" fillId="10" borderId="8" xfId="0" applyFont="1" applyFill="1" applyBorder="1" applyProtection="1">
      <protection locked="0"/>
    </xf>
    <xf numFmtId="4" fontId="3" fillId="9" borderId="33" xfId="0" applyNumberFormat="1" applyFont="1" applyFill="1" applyBorder="1" applyAlignment="1" applyProtection="1">
      <alignment vertical="top"/>
      <protection locked="0"/>
    </xf>
    <xf numFmtId="4" fontId="3" fillId="9" borderId="35" xfId="0" applyNumberFormat="1" applyFont="1" applyFill="1" applyBorder="1" applyAlignment="1" applyProtection="1">
      <alignment vertical="top"/>
      <protection locked="0"/>
    </xf>
    <xf numFmtId="4" fontId="3" fillId="9" borderId="21" xfId="0" applyNumberFormat="1" applyFont="1" applyFill="1" applyBorder="1" applyAlignment="1" applyProtection="1">
      <alignment vertical="top"/>
      <protection locked="0"/>
    </xf>
    <xf numFmtId="0" fontId="9" fillId="3" borderId="5" xfId="0" applyFont="1" applyFill="1" applyBorder="1" applyAlignment="1">
      <alignment vertical="top"/>
    </xf>
    <xf numFmtId="4" fontId="5" fillId="4" borderId="8" xfId="0" applyNumberFormat="1" applyFont="1" applyFill="1" applyBorder="1" applyAlignment="1">
      <alignment vertical="top"/>
    </xf>
    <xf numFmtId="4" fontId="5" fillId="9" borderId="8" xfId="0" applyNumberFormat="1" applyFont="1" applyFill="1" applyBorder="1" applyAlignment="1" applyProtection="1">
      <alignment vertical="top"/>
      <protection locked="0"/>
    </xf>
    <xf numFmtId="4" fontId="5" fillId="9" borderId="15" xfId="0" applyNumberFormat="1" applyFont="1" applyFill="1" applyBorder="1" applyAlignment="1" applyProtection="1">
      <alignment vertical="top"/>
      <protection locked="0"/>
    </xf>
    <xf numFmtId="4" fontId="5" fillId="9" borderId="33" xfId="0" applyNumberFormat="1" applyFont="1" applyFill="1" applyBorder="1" applyAlignment="1" applyProtection="1">
      <alignment vertical="top"/>
      <protection locked="0"/>
    </xf>
    <xf numFmtId="3" fontId="5" fillId="9" borderId="8" xfId="0" applyNumberFormat="1" applyFont="1" applyFill="1" applyBorder="1" applyAlignment="1" applyProtection="1">
      <alignment vertical="top"/>
      <protection locked="0"/>
    </xf>
    <xf numFmtId="0" fontId="13" fillId="0" borderId="0" xfId="0" applyFont="1" applyFill="1"/>
    <xf numFmtId="164" fontId="13" fillId="0" borderId="0" xfId="0" applyNumberFormat="1" applyFont="1" applyFill="1"/>
    <xf numFmtId="164" fontId="0" fillId="0" borderId="0" xfId="0" applyNumberFormat="1" applyFill="1"/>
    <xf numFmtId="0" fontId="15" fillId="12" borderId="0" xfId="0" applyFont="1" applyFill="1"/>
    <xf numFmtId="0" fontId="0" fillId="13" borderId="0" xfId="0" applyFill="1"/>
    <xf numFmtId="0" fontId="13" fillId="13" borderId="0" xfId="0" applyFont="1" applyFill="1"/>
    <xf numFmtId="0" fontId="14" fillId="13" borderId="0" xfId="0" applyFont="1" applyFill="1"/>
    <xf numFmtId="0" fontId="15" fillId="13" borderId="0" xfId="0" applyFont="1" applyFill="1"/>
    <xf numFmtId="0" fontId="15" fillId="14" borderId="0" xfId="0" applyFont="1" applyFill="1"/>
    <xf numFmtId="0" fontId="24" fillId="15" borderId="0" xfId="0" applyFont="1" applyFill="1"/>
    <xf numFmtId="0" fontId="15" fillId="15" borderId="0" xfId="0" applyFont="1" applyFill="1"/>
    <xf numFmtId="0" fontId="15" fillId="16" borderId="0" xfId="0" applyFont="1" applyFill="1"/>
    <xf numFmtId="0" fontId="28" fillId="0" borderId="0" xfId="0" applyFont="1"/>
    <xf numFmtId="4" fontId="1" fillId="0" borderId="46" xfId="0" applyNumberFormat="1" applyFont="1" applyFill="1" applyBorder="1" applyAlignment="1">
      <alignment vertical="top"/>
    </xf>
    <xf numFmtId="4" fontId="1" fillId="0" borderId="3" xfId="0" applyNumberFormat="1" applyFont="1" applyFill="1" applyBorder="1" applyAlignment="1">
      <alignment vertical="top"/>
    </xf>
    <xf numFmtId="4" fontId="5" fillId="9" borderId="48" xfId="0" applyNumberFormat="1" applyFont="1" applyFill="1" applyBorder="1" applyAlignment="1" applyProtection="1">
      <alignment vertical="top"/>
      <protection locked="0"/>
    </xf>
    <xf numFmtId="0" fontId="17" fillId="2" borderId="34" xfId="0" applyFont="1" applyFill="1" applyBorder="1"/>
    <xf numFmtId="0" fontId="17" fillId="2" borderId="35" xfId="0" applyFont="1" applyFill="1" applyBorder="1"/>
    <xf numFmtId="4" fontId="8" fillId="0" borderId="43" xfId="0" applyNumberFormat="1" applyFont="1" applyBorder="1"/>
    <xf numFmtId="4" fontId="8" fillId="0" borderId="1" xfId="0" applyNumberFormat="1" applyFont="1" applyFill="1" applyBorder="1" applyAlignment="1"/>
    <xf numFmtId="0" fontId="25" fillId="0" borderId="2" xfId="0" applyFont="1" applyFill="1" applyBorder="1" applyAlignment="1"/>
    <xf numFmtId="4" fontId="8" fillId="0" borderId="3" xfId="0" applyNumberFormat="1" applyFont="1" applyFill="1" applyBorder="1" applyAlignment="1"/>
    <xf numFmtId="4" fontId="5" fillId="9" borderId="50" xfId="0" applyNumberFormat="1" applyFont="1" applyFill="1" applyBorder="1" applyAlignment="1" applyProtection="1">
      <alignment vertical="top"/>
      <protection locked="0"/>
    </xf>
    <xf numFmtId="4" fontId="5" fillId="0" borderId="50" xfId="0" applyNumberFormat="1" applyFont="1" applyFill="1" applyBorder="1" applyAlignment="1">
      <alignment vertical="top"/>
    </xf>
    <xf numFmtId="4" fontId="1" fillId="0" borderId="51" xfId="0" applyNumberFormat="1" applyFont="1" applyFill="1" applyBorder="1" applyAlignment="1">
      <alignment vertical="top"/>
    </xf>
    <xf numFmtId="4" fontId="1" fillId="0" borderId="52" xfId="0" applyNumberFormat="1" applyFont="1" applyFill="1" applyBorder="1" applyAlignment="1">
      <alignment vertical="top"/>
    </xf>
    <xf numFmtId="4" fontId="3" fillId="9" borderId="50" xfId="0" applyNumberFormat="1" applyFont="1" applyFill="1" applyBorder="1" applyAlignment="1" applyProtection="1">
      <alignment vertical="top"/>
      <protection locked="0"/>
    </xf>
    <xf numFmtId="0" fontId="4" fillId="3" borderId="55" xfId="0" applyFont="1" applyFill="1" applyBorder="1" applyAlignment="1">
      <alignment horizontal="center" vertical="top" wrapText="1"/>
    </xf>
    <xf numFmtId="0" fontId="4" fillId="3" borderId="56" xfId="0" applyFont="1" applyFill="1" applyBorder="1" applyAlignment="1">
      <alignment horizontal="center" vertical="top" wrapText="1"/>
    </xf>
    <xf numFmtId="0" fontId="4" fillId="3" borderId="57" xfId="0" applyFont="1" applyFill="1" applyBorder="1" applyAlignment="1">
      <alignment horizontal="center" vertical="top" wrapText="1"/>
    </xf>
    <xf numFmtId="0" fontId="4" fillId="3" borderId="58" xfId="0" applyFont="1" applyFill="1" applyBorder="1" applyAlignment="1">
      <alignment horizontal="center" vertical="top" wrapText="1"/>
    </xf>
    <xf numFmtId="4" fontId="1" fillId="11" borderId="36" xfId="0" applyNumberFormat="1" applyFont="1" applyFill="1" applyBorder="1" applyProtection="1">
      <protection locked="0"/>
    </xf>
    <xf numFmtId="0" fontId="6" fillId="10" borderId="20" xfId="0" applyFont="1" applyFill="1" applyBorder="1" applyProtection="1">
      <protection locked="0"/>
    </xf>
    <xf numFmtId="4" fontId="5" fillId="9" borderId="20" xfId="0" applyNumberFormat="1" applyFont="1" applyFill="1" applyBorder="1" applyAlignment="1" applyProtection="1">
      <alignment vertical="top"/>
      <protection locked="0"/>
    </xf>
    <xf numFmtId="3" fontId="5" fillId="9" borderId="20" xfId="0" applyNumberFormat="1" applyFont="1" applyFill="1" applyBorder="1" applyAlignment="1" applyProtection="1">
      <alignment vertical="top"/>
      <protection locked="0"/>
    </xf>
    <xf numFmtId="4" fontId="1" fillId="4" borderId="31" xfId="0" applyNumberFormat="1" applyFont="1" applyFill="1" applyBorder="1" applyAlignment="1">
      <alignment wrapText="1"/>
    </xf>
    <xf numFmtId="4" fontId="5" fillId="9" borderId="36" xfId="0" applyNumberFormat="1" applyFont="1" applyFill="1" applyBorder="1" applyAlignment="1" applyProtection="1">
      <alignment vertical="top"/>
      <protection locked="0"/>
    </xf>
    <xf numFmtId="4" fontId="5" fillId="0" borderId="31" xfId="0" applyNumberFormat="1" applyFont="1" applyFill="1" applyBorder="1" applyAlignment="1">
      <alignment vertical="top"/>
    </xf>
    <xf numFmtId="0" fontId="1" fillId="3" borderId="34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wrapText="1"/>
    </xf>
    <xf numFmtId="0" fontId="4" fillId="3" borderId="33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vertical="top"/>
    </xf>
    <xf numFmtId="0" fontId="4" fillId="3" borderId="8" xfId="0" applyFont="1" applyFill="1" applyBorder="1" applyAlignment="1">
      <alignment horizontal="center" vertical="top" wrapText="1"/>
    </xf>
    <xf numFmtId="0" fontId="4" fillId="3" borderId="13" xfId="0" applyFont="1" applyFill="1" applyBorder="1" applyAlignment="1">
      <alignment horizontal="center" vertical="top" wrapText="1"/>
    </xf>
    <xf numFmtId="0" fontId="4" fillId="3" borderId="12" xfId="0" applyFont="1" applyFill="1" applyBorder="1" applyAlignment="1">
      <alignment horizontal="center" vertical="top" wrapText="1"/>
    </xf>
    <xf numFmtId="0" fontId="5" fillId="10" borderId="44" xfId="0" applyFont="1" applyFill="1" applyBorder="1" applyAlignment="1" applyProtection="1">
      <protection locked="0"/>
    </xf>
    <xf numFmtId="4" fontId="5" fillId="9" borderId="44" xfId="0" applyNumberFormat="1" applyFont="1" applyFill="1" applyBorder="1" applyAlignment="1" applyProtection="1">
      <alignment vertical="top"/>
      <protection locked="0"/>
    </xf>
    <xf numFmtId="4" fontId="1" fillId="0" borderId="44" xfId="0" applyNumberFormat="1" applyFont="1" applyFill="1" applyBorder="1"/>
    <xf numFmtId="4" fontId="1" fillId="4" borderId="59" xfId="0" applyNumberFormat="1" applyFont="1" applyFill="1" applyBorder="1"/>
    <xf numFmtId="4" fontId="3" fillId="9" borderId="60" xfId="0" applyNumberFormat="1" applyFont="1" applyFill="1" applyBorder="1" applyAlignment="1" applyProtection="1">
      <alignment vertical="top"/>
      <protection locked="0"/>
    </xf>
    <xf numFmtId="4" fontId="3" fillId="9" borderId="44" xfId="0" applyNumberFormat="1" applyFont="1" applyFill="1" applyBorder="1" applyAlignment="1" applyProtection="1">
      <alignment vertical="top"/>
      <protection locked="0"/>
    </xf>
    <xf numFmtId="4" fontId="1" fillId="4" borderId="61" xfId="0" applyNumberFormat="1" applyFont="1" applyFill="1" applyBorder="1"/>
    <xf numFmtId="0" fontId="1" fillId="3" borderId="10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top"/>
    </xf>
    <xf numFmtId="0" fontId="19" fillId="2" borderId="2" xfId="0" applyFont="1" applyFill="1" applyBorder="1" applyAlignment="1"/>
    <xf numFmtId="4" fontId="1" fillId="2" borderId="47" xfId="0" applyNumberFormat="1" applyFont="1" applyFill="1" applyBorder="1" applyAlignment="1">
      <alignment vertical="top"/>
    </xf>
    <xf numFmtId="0" fontId="15" fillId="0" borderId="0" xfId="0" applyFont="1" applyFill="1"/>
    <xf numFmtId="0" fontId="5" fillId="10" borderId="8" xfId="0" applyFont="1" applyFill="1" applyBorder="1" applyAlignment="1" applyProtection="1">
      <protection locked="0"/>
    </xf>
    <xf numFmtId="4" fontId="1" fillId="0" borderId="8" xfId="0" applyNumberFormat="1" applyFont="1" applyFill="1" applyBorder="1"/>
    <xf numFmtId="4" fontId="1" fillId="4" borderId="13" xfId="0" applyNumberFormat="1" applyFont="1" applyFill="1" applyBorder="1"/>
    <xf numFmtId="4" fontId="3" fillId="9" borderId="8" xfId="0" applyNumberFormat="1" applyFont="1" applyFill="1" applyBorder="1" applyAlignment="1" applyProtection="1">
      <alignment vertical="top"/>
      <protection locked="0"/>
    </xf>
    <xf numFmtId="4" fontId="1" fillId="4" borderId="25" xfId="0" applyNumberFormat="1" applyFont="1" applyFill="1" applyBorder="1"/>
    <xf numFmtId="4" fontId="3" fillId="9" borderId="12" xfId="0" applyNumberFormat="1" applyFont="1" applyFill="1" applyBorder="1" applyAlignment="1" applyProtection="1">
      <alignment vertical="top"/>
      <protection locked="0"/>
    </xf>
    <xf numFmtId="4" fontId="1" fillId="10" borderId="47" xfId="0" applyNumberFormat="1" applyFont="1" applyFill="1" applyBorder="1" applyAlignment="1">
      <alignment vertical="top"/>
    </xf>
    <xf numFmtId="164" fontId="13" fillId="0" borderId="0" xfId="0" applyNumberFormat="1" applyFont="1"/>
    <xf numFmtId="4" fontId="1" fillId="10" borderId="46" xfId="0" applyNumberFormat="1" applyFont="1" applyFill="1" applyBorder="1" applyAlignment="1">
      <alignment vertical="top"/>
    </xf>
    <xf numFmtId="0" fontId="0" fillId="17" borderId="0" xfId="0" applyFill="1"/>
    <xf numFmtId="4" fontId="18" fillId="0" borderId="1" xfId="0" applyNumberFormat="1" applyFont="1" applyFill="1" applyBorder="1" applyAlignment="1"/>
    <xf numFmtId="0" fontId="0" fillId="0" borderId="2" xfId="0" applyBorder="1" applyAlignment="1"/>
    <xf numFmtId="0" fontId="0" fillId="0" borderId="3" xfId="0" applyBorder="1" applyAlignment="1"/>
    <xf numFmtId="0" fontId="2" fillId="2" borderId="1" xfId="0" applyFont="1" applyFill="1" applyBorder="1" applyAlignment="1">
      <alignment wrapText="1"/>
    </xf>
    <xf numFmtId="0" fontId="27" fillId="2" borderId="2" xfId="0" applyFont="1" applyFill="1" applyBorder="1" applyAlignment="1"/>
    <xf numFmtId="0" fontId="27" fillId="2" borderId="48" xfId="0" applyFont="1" applyFill="1" applyBorder="1" applyAlignment="1"/>
    <xf numFmtId="0" fontId="1" fillId="0" borderId="17" xfId="0" applyFont="1" applyFill="1" applyBorder="1" applyAlignment="1">
      <alignment wrapText="1"/>
    </xf>
    <xf numFmtId="0" fontId="1" fillId="0" borderId="18" xfId="0" applyFont="1" applyFill="1" applyBorder="1" applyAlignment="1">
      <alignment wrapText="1"/>
    </xf>
    <xf numFmtId="0" fontId="1" fillId="0" borderId="18" xfId="0" applyFont="1" applyFill="1" applyBorder="1" applyAlignment="1"/>
    <xf numFmtId="0" fontId="19" fillId="0" borderId="18" xfId="0" applyFont="1" applyBorder="1" applyAlignment="1"/>
    <xf numFmtId="0" fontId="19" fillId="0" borderId="19" xfId="0" applyFont="1" applyBorder="1" applyAlignment="1"/>
    <xf numFmtId="0" fontId="10" fillId="2" borderId="1" xfId="0" applyFont="1" applyFill="1" applyBorder="1" applyAlignment="1">
      <alignment horizontal="right"/>
    </xf>
    <xf numFmtId="0" fontId="11" fillId="2" borderId="2" xfId="0" applyFont="1" applyFill="1" applyBorder="1" applyAlignment="1">
      <alignment horizontal="right"/>
    </xf>
    <xf numFmtId="0" fontId="11" fillId="2" borderId="3" xfId="0" applyFont="1" applyFill="1" applyBorder="1" applyAlignment="1">
      <alignment horizontal="right"/>
    </xf>
    <xf numFmtId="0" fontId="5" fillId="3" borderId="49" xfId="0" applyFont="1" applyFill="1" applyBorder="1" applyAlignment="1">
      <alignment horizontal="center" vertical="center" wrapText="1"/>
    </xf>
    <xf numFmtId="0" fontId="23" fillId="0" borderId="20" xfId="0" applyFont="1" applyBorder="1" applyAlignment="1">
      <alignment horizontal="center"/>
    </xf>
    <xf numFmtId="0" fontId="5" fillId="9" borderId="62" xfId="0" applyFont="1" applyFill="1" applyBorder="1" applyAlignment="1" applyProtection="1">
      <alignment horizontal="left"/>
      <protection locked="0"/>
    </xf>
    <xf numFmtId="0" fontId="5" fillId="9" borderId="63" xfId="0" applyFont="1" applyFill="1" applyBorder="1" applyAlignment="1" applyProtection="1">
      <alignment horizontal="left"/>
      <protection locked="0"/>
    </xf>
    <xf numFmtId="0" fontId="5" fillId="9" borderId="33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>
      <alignment horizontal="right"/>
    </xf>
    <xf numFmtId="0" fontId="0" fillId="2" borderId="2" xfId="0" applyFont="1" applyFill="1" applyBorder="1" applyAlignment="1">
      <alignment horizontal="right"/>
    </xf>
    <xf numFmtId="0" fontId="0" fillId="2" borderId="3" xfId="0" applyFont="1" applyFill="1" applyBorder="1" applyAlignment="1">
      <alignment horizontal="right"/>
    </xf>
    <xf numFmtId="0" fontId="0" fillId="2" borderId="2" xfId="0" applyFont="1" applyFill="1" applyBorder="1" applyAlignment="1">
      <alignment horizontal="right" wrapText="1"/>
    </xf>
    <xf numFmtId="0" fontId="0" fillId="0" borderId="2" xfId="0" applyBorder="1" applyAlignment="1">
      <alignment horizontal="right" wrapText="1"/>
    </xf>
    <xf numFmtId="0" fontId="0" fillId="0" borderId="3" xfId="0" applyBorder="1" applyAlignment="1">
      <alignment horizontal="right" wrapText="1"/>
    </xf>
    <xf numFmtId="0" fontId="10" fillId="2" borderId="1" xfId="0" applyFont="1" applyFill="1" applyBorder="1" applyAlignment="1">
      <alignment horizontal="left" vertical="center"/>
    </xf>
    <xf numFmtId="0" fontId="27" fillId="0" borderId="2" xfId="0" applyFont="1" applyBorder="1" applyAlignment="1">
      <alignment horizontal="left" vertical="center"/>
    </xf>
    <xf numFmtId="0" fontId="1" fillId="6" borderId="0" xfId="0" applyFont="1" applyFill="1" applyBorder="1" applyAlignment="1">
      <alignment horizontal="left" vertical="center" wrapText="1"/>
    </xf>
    <xf numFmtId="0" fontId="0" fillId="5" borderId="0" xfId="0" applyFill="1" applyAlignment="1">
      <alignment horizontal="left"/>
    </xf>
    <xf numFmtId="0" fontId="5" fillId="4" borderId="12" xfId="0" applyFont="1" applyFill="1" applyBorder="1" applyAlignment="1">
      <alignment horizontal="left"/>
    </xf>
    <xf numFmtId="0" fontId="5" fillId="5" borderId="8" xfId="0" applyFont="1" applyFill="1" applyBorder="1" applyAlignment="1"/>
    <xf numFmtId="0" fontId="13" fillId="5" borderId="8" xfId="0" applyFont="1" applyFill="1" applyBorder="1" applyAlignment="1"/>
    <xf numFmtId="0" fontId="13" fillId="5" borderId="25" xfId="0" applyFont="1" applyFill="1" applyBorder="1" applyAlignment="1"/>
    <xf numFmtId="0" fontId="5" fillId="9" borderId="12" xfId="0" applyFont="1" applyFill="1" applyBorder="1" applyAlignment="1" applyProtection="1">
      <alignment horizontal="left"/>
      <protection locked="0"/>
    </xf>
    <xf numFmtId="0" fontId="5" fillId="9" borderId="8" xfId="0" applyFont="1" applyFill="1" applyBorder="1" applyAlignment="1" applyProtection="1">
      <alignment horizontal="left"/>
      <protection locked="0"/>
    </xf>
    <xf numFmtId="0" fontId="5" fillId="9" borderId="30" xfId="0" applyFont="1" applyFill="1" applyBorder="1" applyAlignment="1" applyProtection="1">
      <alignment horizontal="left"/>
      <protection locked="0"/>
    </xf>
    <xf numFmtId="0" fontId="5" fillId="9" borderId="20" xfId="0" applyFont="1" applyFill="1" applyBorder="1" applyAlignment="1" applyProtection="1">
      <alignment horizontal="left"/>
      <protection locked="0"/>
    </xf>
    <xf numFmtId="0" fontId="7" fillId="2" borderId="5" xfId="0" applyFont="1" applyFill="1" applyBorder="1" applyAlignment="1">
      <alignment horizontal="center" wrapText="1"/>
    </xf>
    <xf numFmtId="0" fontId="0" fillId="2" borderId="5" xfId="0" applyFill="1" applyBorder="1" applyAlignment="1"/>
    <xf numFmtId="0" fontId="0" fillId="2" borderId="16" xfId="0" applyFill="1" applyBorder="1" applyAlignment="1"/>
    <xf numFmtId="0" fontId="0" fillId="2" borderId="18" xfId="0" applyFill="1" applyBorder="1" applyAlignment="1"/>
    <xf numFmtId="0" fontId="0" fillId="2" borderId="19" xfId="0" applyFill="1" applyBorder="1" applyAlignment="1"/>
    <xf numFmtId="0" fontId="7" fillId="2" borderId="5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6" fillId="0" borderId="8" xfId="0" applyFont="1" applyBorder="1" applyAlignment="1"/>
    <xf numFmtId="0" fontId="5" fillId="10" borderId="8" xfId="0" applyFont="1" applyFill="1" applyBorder="1" applyAlignment="1" applyProtection="1">
      <protection locked="0"/>
    </xf>
    <xf numFmtId="0" fontId="13" fillId="10" borderId="8" xfId="0" applyFont="1" applyFill="1" applyBorder="1" applyAlignment="1" applyProtection="1">
      <protection locked="0"/>
    </xf>
    <xf numFmtId="0" fontId="13" fillId="10" borderId="25" xfId="0" applyFont="1" applyFill="1" applyBorder="1" applyAlignment="1" applyProtection="1">
      <protection locked="0"/>
    </xf>
    <xf numFmtId="0" fontId="2" fillId="3" borderId="1" xfId="0" applyFont="1" applyFill="1" applyBorder="1" applyAlignment="1">
      <alignment vertical="center" wrapText="1"/>
    </xf>
    <xf numFmtId="0" fontId="7" fillId="0" borderId="2" xfId="0" applyFont="1" applyBorder="1" applyAlignment="1"/>
    <xf numFmtId="0" fontId="7" fillId="0" borderId="48" xfId="0" applyFont="1" applyBorder="1" applyAlignment="1"/>
    <xf numFmtId="0" fontId="2" fillId="3" borderId="4" xfId="0" applyFont="1" applyFill="1" applyBorder="1" applyAlignment="1">
      <alignment vertical="center" wrapText="1"/>
    </xf>
    <xf numFmtId="0" fontId="6" fillId="0" borderId="5" xfId="0" applyFont="1" applyBorder="1" applyAlignment="1"/>
    <xf numFmtId="0" fontId="6" fillId="0" borderId="42" xfId="0" applyFont="1" applyBorder="1" applyAlignment="1"/>
    <xf numFmtId="0" fontId="6" fillId="0" borderId="53" xfId="0" applyFont="1" applyBorder="1" applyAlignment="1"/>
    <xf numFmtId="0" fontId="6" fillId="0" borderId="54" xfId="0" applyFont="1" applyBorder="1" applyAlignment="1"/>
    <xf numFmtId="0" fontId="6" fillId="0" borderId="36" xfId="0" applyFont="1" applyBorder="1" applyAlignment="1"/>
    <xf numFmtId="0" fontId="5" fillId="0" borderId="9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/>
    </xf>
    <xf numFmtId="0" fontId="6" fillId="0" borderId="26" xfId="0" applyFont="1" applyFill="1" applyBorder="1" applyAlignment="1">
      <alignment horizontal="left" vertical="top"/>
    </xf>
    <xf numFmtId="0" fontId="10" fillId="7" borderId="4" xfId="0" applyFont="1" applyFill="1" applyBorder="1" applyAlignment="1">
      <alignment horizontal="left" vertical="center" wrapText="1"/>
    </xf>
    <xf numFmtId="0" fontId="11" fillId="8" borderId="5" xfId="0" applyFont="1" applyFill="1" applyBorder="1" applyAlignment="1">
      <alignment horizontal="left" vertical="center"/>
    </xf>
    <xf numFmtId="0" fontId="11" fillId="8" borderId="42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vertical="center" wrapText="1"/>
    </xf>
    <xf numFmtId="0" fontId="1" fillId="2" borderId="42" xfId="0" applyFont="1" applyFill="1" applyBorder="1" applyAlignment="1">
      <alignment vertical="center" wrapText="1"/>
    </xf>
    <xf numFmtId="0" fontId="6" fillId="0" borderId="53" xfId="0" applyFont="1" applyBorder="1" applyAlignment="1">
      <alignment wrapText="1"/>
    </xf>
    <xf numFmtId="0" fontId="6" fillId="0" borderId="54" xfId="0" applyFont="1" applyBorder="1" applyAlignment="1">
      <alignment wrapText="1"/>
    </xf>
    <xf numFmtId="0" fontId="6" fillId="0" borderId="36" xfId="0" applyFont="1" applyBorder="1" applyAlignment="1">
      <alignment wrapText="1"/>
    </xf>
    <xf numFmtId="0" fontId="5" fillId="9" borderId="14" xfId="0" applyFont="1" applyFill="1" applyBorder="1" applyAlignment="1" applyProtection="1">
      <alignment horizontal="left"/>
      <protection locked="0"/>
    </xf>
    <xf numFmtId="0" fontId="5" fillId="10" borderId="15" xfId="0" applyFont="1" applyFill="1" applyBorder="1" applyAlignment="1" applyProtection="1">
      <protection locked="0"/>
    </xf>
    <xf numFmtId="0" fontId="13" fillId="10" borderId="15" xfId="0" applyFont="1" applyFill="1" applyBorder="1" applyAlignment="1" applyProtection="1">
      <protection locked="0"/>
    </xf>
    <xf numFmtId="0" fontId="13" fillId="10" borderId="28" xfId="0" applyFont="1" applyFill="1" applyBorder="1" applyAlignment="1" applyProtection="1">
      <protection locked="0"/>
    </xf>
    <xf numFmtId="0" fontId="0" fillId="2" borderId="2" xfId="0" applyFont="1" applyFill="1" applyBorder="1" applyAlignment="1">
      <alignment horizontal="right" vertical="center" wrapText="1"/>
    </xf>
    <xf numFmtId="0" fontId="0" fillId="0" borderId="2" xfId="0" applyBorder="1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  <xf numFmtId="0" fontId="6" fillId="10" borderId="37" xfId="0" applyFont="1" applyFill="1" applyBorder="1" applyAlignment="1" applyProtection="1">
      <protection locked="0"/>
    </xf>
    <xf numFmtId="0" fontId="0" fillId="0" borderId="37" xfId="0" applyBorder="1" applyAlignment="1" applyProtection="1">
      <protection locked="0"/>
    </xf>
    <xf numFmtId="0" fontId="0" fillId="0" borderId="34" xfId="0" applyBorder="1" applyAlignment="1" applyProtection="1">
      <protection locked="0"/>
    </xf>
    <xf numFmtId="49" fontId="6" fillId="10" borderId="38" xfId="0" applyNumberFormat="1" applyFont="1" applyFill="1" applyBorder="1" applyAlignment="1" applyProtection="1">
      <protection locked="0"/>
    </xf>
    <xf numFmtId="49" fontId="0" fillId="0" borderId="38" xfId="0" applyNumberFormat="1" applyBorder="1" applyAlignment="1" applyProtection="1">
      <protection locked="0"/>
    </xf>
    <xf numFmtId="49" fontId="0" fillId="0" borderId="35" xfId="0" applyNumberFormat="1" applyBorder="1" applyAlignment="1" applyProtection="1">
      <protection locked="0"/>
    </xf>
    <xf numFmtId="0" fontId="6" fillId="2" borderId="5" xfId="0" applyFont="1" applyFill="1" applyBorder="1" applyAlignment="1">
      <alignment vertical="center" wrapText="1"/>
    </xf>
    <xf numFmtId="0" fontId="6" fillId="0" borderId="42" xfId="0" applyFont="1" applyBorder="1" applyAlignment="1">
      <alignment vertical="center" wrapText="1"/>
    </xf>
    <xf numFmtId="0" fontId="6" fillId="0" borderId="53" xfId="0" applyFont="1" applyBorder="1" applyAlignment="1">
      <alignment vertical="center" wrapText="1"/>
    </xf>
    <xf numFmtId="0" fontId="6" fillId="0" borderId="54" xfId="0" applyFont="1" applyBorder="1" applyAlignment="1">
      <alignment vertical="center" wrapText="1"/>
    </xf>
    <xf numFmtId="0" fontId="6" fillId="0" borderId="36" xfId="0" applyFont="1" applyBorder="1" applyAlignment="1">
      <alignment vertical="center" wrapText="1"/>
    </xf>
    <xf numFmtId="0" fontId="5" fillId="9" borderId="9" xfId="0" applyFont="1" applyFill="1" applyBorder="1" applyAlignment="1" applyProtection="1">
      <alignment horizontal="left"/>
      <protection locked="0"/>
    </xf>
    <xf numFmtId="0" fontId="5" fillId="9" borderId="0" xfId="0" applyFont="1" applyFill="1" applyBorder="1" applyAlignment="1" applyProtection="1">
      <alignment horizontal="left"/>
      <protection locked="0"/>
    </xf>
    <xf numFmtId="0" fontId="5" fillId="9" borderId="26" xfId="0" applyFont="1" applyFill="1" applyBorder="1" applyAlignment="1" applyProtection="1">
      <alignment horizontal="left"/>
      <protection locked="0"/>
    </xf>
  </cellXfs>
  <cellStyles count="3">
    <cellStyle name="Standard" xfId="0" builtinId="0"/>
    <cellStyle name="Stil 1" xfId="1"/>
    <cellStyle name="Stil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8"/>
  <sheetViews>
    <sheetView tabSelected="1" view="pageLayout" zoomScaleNormal="100" zoomScaleSheetLayoutView="85" workbookViewId="0">
      <selection activeCell="A17" sqref="A17:C17"/>
    </sheetView>
  </sheetViews>
  <sheetFormatPr baseColWidth="10" defaultColWidth="9.1328125" defaultRowHeight="14.25" x14ac:dyDescent="0.45"/>
  <cols>
    <col min="1" max="1" width="12.53125" customWidth="1"/>
    <col min="2" max="3" width="8" customWidth="1"/>
    <col min="4" max="4" width="11.46484375" customWidth="1"/>
    <col min="5" max="5" width="12.86328125" customWidth="1"/>
    <col min="6" max="6" width="11.33203125" customWidth="1"/>
    <col min="7" max="7" width="10.46484375" customWidth="1"/>
    <col min="8" max="8" width="11" customWidth="1"/>
    <col min="9" max="10" width="11.46484375" customWidth="1"/>
    <col min="11" max="11" width="11" customWidth="1"/>
    <col min="12" max="12" width="11.46484375" customWidth="1"/>
  </cols>
  <sheetData>
    <row r="1" spans="1:15" ht="14.65" thickBot="1" x14ac:dyDescent="0.5">
      <c r="A1" s="37" t="s">
        <v>38</v>
      </c>
      <c r="B1" s="32"/>
      <c r="C1" s="33"/>
      <c r="D1" s="33"/>
      <c r="E1" s="33"/>
      <c r="F1" s="34"/>
      <c r="G1" s="34"/>
      <c r="H1" s="34"/>
      <c r="I1" s="35"/>
      <c r="J1" s="36" t="s">
        <v>39</v>
      </c>
      <c r="K1" s="34"/>
      <c r="L1" s="35"/>
    </row>
    <row r="2" spans="1:15" x14ac:dyDescent="0.45">
      <c r="A2" s="31" t="s">
        <v>35</v>
      </c>
      <c r="B2" s="68"/>
      <c r="C2" s="199"/>
      <c r="D2" s="200"/>
      <c r="E2" s="201"/>
      <c r="F2" s="166" t="s">
        <v>23</v>
      </c>
      <c r="G2" s="162"/>
      <c r="H2" s="162"/>
      <c r="I2" s="163"/>
      <c r="J2" s="161" t="s">
        <v>37</v>
      </c>
      <c r="K2" s="162"/>
      <c r="L2" s="163"/>
    </row>
    <row r="3" spans="1:15" ht="15" customHeight="1" thickBot="1" x14ac:dyDescent="0.5">
      <c r="A3" s="25" t="s">
        <v>34</v>
      </c>
      <c r="B3" s="69"/>
      <c r="C3" s="202"/>
      <c r="D3" s="203"/>
      <c r="E3" s="204"/>
      <c r="F3" s="164"/>
      <c r="G3" s="164"/>
      <c r="H3" s="164"/>
      <c r="I3" s="165"/>
      <c r="J3" s="164"/>
      <c r="K3" s="164"/>
      <c r="L3" s="165"/>
    </row>
    <row r="4" spans="1:15" ht="15" customHeight="1" thickBot="1" x14ac:dyDescent="0.5">
      <c r="A4" s="172" t="s">
        <v>24</v>
      </c>
      <c r="B4" s="173"/>
      <c r="C4" s="173"/>
      <c r="D4" s="174"/>
      <c r="E4" s="67"/>
      <c r="F4" s="21"/>
      <c r="G4" s="21"/>
      <c r="H4" s="21"/>
      <c r="I4" s="22"/>
      <c r="J4" s="45"/>
      <c r="K4" s="7"/>
      <c r="L4" s="8"/>
      <c r="M4" s="5"/>
      <c r="N4" s="5"/>
    </row>
    <row r="5" spans="1:15" ht="40.5" customHeight="1" x14ac:dyDescent="0.45">
      <c r="A5" s="175" t="s">
        <v>1</v>
      </c>
      <c r="B5" s="176"/>
      <c r="C5" s="176"/>
      <c r="D5" s="176"/>
      <c r="E5" s="177"/>
      <c r="F5" s="23" t="s">
        <v>20</v>
      </c>
      <c r="G5" s="3" t="s">
        <v>21</v>
      </c>
      <c r="H5" s="3" t="s">
        <v>5</v>
      </c>
      <c r="I5" s="2" t="s">
        <v>22</v>
      </c>
      <c r="J5" s="6" t="s">
        <v>20</v>
      </c>
      <c r="K5" s="3" t="s">
        <v>21</v>
      </c>
      <c r="L5" s="2" t="s">
        <v>22</v>
      </c>
      <c r="M5" s="151"/>
      <c r="N5" s="152"/>
      <c r="O5" s="152"/>
    </row>
    <row r="6" spans="1:15" ht="12" customHeight="1" x14ac:dyDescent="0.45">
      <c r="A6" s="178"/>
      <c r="B6" s="179"/>
      <c r="C6" s="179"/>
      <c r="D6" s="179"/>
      <c r="E6" s="180"/>
      <c r="F6" s="79" t="s">
        <v>2</v>
      </c>
      <c r="G6" s="80" t="s">
        <v>2</v>
      </c>
      <c r="H6" s="80" t="s">
        <v>3</v>
      </c>
      <c r="I6" s="81" t="s">
        <v>4</v>
      </c>
      <c r="J6" s="82" t="s">
        <v>2</v>
      </c>
      <c r="K6" s="80" t="s">
        <v>2</v>
      </c>
      <c r="L6" s="81" t="s">
        <v>4</v>
      </c>
    </row>
    <row r="7" spans="1:15" ht="15.75" customHeight="1" x14ac:dyDescent="0.45">
      <c r="A7" s="181" t="s">
        <v>41</v>
      </c>
      <c r="B7" s="182"/>
      <c r="C7" s="182"/>
      <c r="D7" s="182"/>
      <c r="E7" s="183"/>
      <c r="F7" s="74"/>
      <c r="G7" s="75">
        <f>E4-F7</f>
        <v>0</v>
      </c>
      <c r="H7" s="76">
        <v>2065</v>
      </c>
      <c r="I7" s="77">
        <f>G7*H7</f>
        <v>0</v>
      </c>
      <c r="J7" s="78"/>
      <c r="K7" s="75">
        <f>J4-J7</f>
        <v>0</v>
      </c>
      <c r="L7" s="77">
        <f>H7*K7</f>
        <v>0</v>
      </c>
    </row>
    <row r="8" spans="1:15" ht="15" customHeight="1" thickBot="1" x14ac:dyDescent="0.5">
      <c r="A8" s="130" t="s">
        <v>0</v>
      </c>
      <c r="B8" s="131"/>
      <c r="C8" s="131"/>
      <c r="D8" s="132"/>
      <c r="E8" s="132"/>
      <c r="F8" s="133"/>
      <c r="G8" s="133"/>
      <c r="H8" s="133"/>
      <c r="I8" s="134"/>
      <c r="J8" s="19"/>
      <c r="K8" s="20"/>
      <c r="L8" s="4"/>
    </row>
    <row r="9" spans="1:15" ht="16.25" customHeight="1" thickBot="1" x14ac:dyDescent="0.5">
      <c r="A9" s="127" t="s">
        <v>52</v>
      </c>
      <c r="B9" s="128"/>
      <c r="C9" s="128"/>
      <c r="D9" s="128"/>
      <c r="E9" s="129"/>
      <c r="F9" s="111"/>
      <c r="G9" s="120"/>
      <c r="H9" s="65">
        <v>120</v>
      </c>
      <c r="I9" s="66">
        <f>G9*H9</f>
        <v>0</v>
      </c>
      <c r="J9" s="112"/>
      <c r="K9" s="122"/>
      <c r="L9" s="66">
        <f>K9*H9</f>
        <v>0</v>
      </c>
    </row>
    <row r="10" spans="1:15" ht="40.5" customHeight="1" x14ac:dyDescent="0.45">
      <c r="A10" s="184" t="s">
        <v>141</v>
      </c>
      <c r="B10" s="185"/>
      <c r="C10" s="185"/>
      <c r="D10" s="185"/>
      <c r="E10" s="186"/>
      <c r="F10" s="24" t="s">
        <v>42</v>
      </c>
      <c r="G10" s="14"/>
      <c r="H10" s="15"/>
      <c r="I10" s="16"/>
      <c r="J10" s="24" t="s">
        <v>45</v>
      </c>
      <c r="K10" s="46"/>
      <c r="L10" s="16"/>
    </row>
    <row r="11" spans="1:15" ht="15" customHeight="1" x14ac:dyDescent="0.45">
      <c r="A11" s="153" t="s">
        <v>50</v>
      </c>
      <c r="B11" s="154"/>
      <c r="C11" s="154"/>
      <c r="D11" s="155"/>
      <c r="E11" s="156"/>
      <c r="F11" s="48"/>
      <c r="G11" s="13"/>
      <c r="H11" s="11"/>
      <c r="I11" s="12"/>
      <c r="J11" s="43"/>
      <c r="K11" s="13"/>
      <c r="L11" s="12"/>
    </row>
    <row r="12" spans="1:15" ht="15" customHeight="1" x14ac:dyDescent="0.45">
      <c r="A12" s="157"/>
      <c r="B12" s="169"/>
      <c r="C12" s="169"/>
      <c r="D12" s="170"/>
      <c r="E12" s="171"/>
      <c r="F12" s="48"/>
      <c r="G12" s="13"/>
      <c r="H12" s="11"/>
      <c r="I12" s="12"/>
      <c r="J12" s="43"/>
      <c r="K12" s="13"/>
      <c r="L12" s="12"/>
    </row>
    <row r="13" spans="1:15" ht="15" customHeight="1" x14ac:dyDescent="0.45">
      <c r="A13" s="157"/>
      <c r="B13" s="169"/>
      <c r="C13" s="169"/>
      <c r="D13" s="170"/>
      <c r="E13" s="171"/>
      <c r="F13" s="48"/>
      <c r="G13" s="13"/>
      <c r="H13" s="11"/>
      <c r="I13" s="12"/>
      <c r="J13" s="43"/>
      <c r="K13" s="13"/>
      <c r="L13" s="12"/>
    </row>
    <row r="14" spans="1:15" ht="15" customHeight="1" thickBot="1" x14ac:dyDescent="0.5">
      <c r="A14" s="192"/>
      <c r="B14" s="193"/>
      <c r="C14" s="193"/>
      <c r="D14" s="194"/>
      <c r="E14" s="195"/>
      <c r="F14" s="49"/>
      <c r="G14" s="28"/>
      <c r="H14" s="29"/>
      <c r="I14" s="30"/>
      <c r="J14" s="44"/>
      <c r="K14" s="28"/>
      <c r="L14" s="30"/>
    </row>
    <row r="15" spans="1:15" ht="37.5" customHeight="1" x14ac:dyDescent="0.45">
      <c r="A15" s="175" t="s">
        <v>139</v>
      </c>
      <c r="B15" s="187"/>
      <c r="C15" s="188"/>
      <c r="D15" s="167" t="s">
        <v>12</v>
      </c>
      <c r="E15" s="138" t="s">
        <v>33</v>
      </c>
      <c r="F15" s="90" t="s">
        <v>43</v>
      </c>
      <c r="G15" s="91" t="s">
        <v>9</v>
      </c>
      <c r="H15" s="92" t="s">
        <v>51</v>
      </c>
      <c r="I15" s="93" t="s">
        <v>22</v>
      </c>
      <c r="J15" s="94" t="s">
        <v>46</v>
      </c>
      <c r="K15" s="91" t="s">
        <v>9</v>
      </c>
      <c r="L15" s="93" t="s">
        <v>22</v>
      </c>
    </row>
    <row r="16" spans="1:15" ht="12" customHeight="1" x14ac:dyDescent="0.45">
      <c r="A16" s="189"/>
      <c r="B16" s="190"/>
      <c r="C16" s="191"/>
      <c r="D16" s="168"/>
      <c r="E16" s="139"/>
      <c r="F16" s="95" t="s">
        <v>2</v>
      </c>
      <c r="G16" s="96" t="s">
        <v>10</v>
      </c>
      <c r="H16" s="97" t="s">
        <v>11</v>
      </c>
      <c r="I16" s="98" t="s">
        <v>4</v>
      </c>
      <c r="J16" s="99" t="s">
        <v>2</v>
      </c>
      <c r="K16" s="96" t="s">
        <v>10</v>
      </c>
      <c r="L16" s="98" t="s">
        <v>4</v>
      </c>
    </row>
    <row r="17" spans="1:12" x14ac:dyDescent="0.45">
      <c r="A17" s="159"/>
      <c r="B17" s="160"/>
      <c r="C17" s="160"/>
      <c r="D17" s="83"/>
      <c r="E17" s="84"/>
      <c r="F17" s="85"/>
      <c r="G17" s="86"/>
      <c r="H17" s="47">
        <f>SUMIF(Hinterlegung!$F$1:$F$305,CONCATENATE(Tabelle1!A17," ",D17),Hinterlegung!$G$1:$G$305)</f>
        <v>0</v>
      </c>
      <c r="I17" s="87">
        <f t="shared" ref="I17:I25" si="0">G17*H17</f>
        <v>0</v>
      </c>
      <c r="J17" s="88"/>
      <c r="K17" s="86"/>
      <c r="L17" s="89">
        <f t="shared" ref="L17:L25" si="1">K17*H17</f>
        <v>0</v>
      </c>
    </row>
    <row r="18" spans="1:12" ht="15" customHeight="1" x14ac:dyDescent="0.45">
      <c r="A18" s="157"/>
      <c r="B18" s="158"/>
      <c r="C18" s="158"/>
      <c r="D18" s="41"/>
      <c r="E18" s="42"/>
      <c r="F18" s="48"/>
      <c r="G18" s="51"/>
      <c r="H18" s="47">
        <f>SUMIF(Hinterlegung!$F$1:$F$305,CONCATENATE(Tabelle1!A18," ",D18),Hinterlegung!$G$1:$G$305)</f>
        <v>0</v>
      </c>
      <c r="I18" s="87">
        <f t="shared" si="0"/>
        <v>0</v>
      </c>
      <c r="J18" s="50"/>
      <c r="K18" s="51"/>
      <c r="L18" s="89">
        <f t="shared" si="1"/>
        <v>0</v>
      </c>
    </row>
    <row r="19" spans="1:12" x14ac:dyDescent="0.45">
      <c r="A19" s="157"/>
      <c r="B19" s="158"/>
      <c r="C19" s="158"/>
      <c r="D19" s="41"/>
      <c r="E19" s="42"/>
      <c r="F19" s="48"/>
      <c r="G19" s="51"/>
      <c r="H19" s="47">
        <f>SUMIF(Hinterlegung!$F$1:$F$305,CONCATENATE(Tabelle1!A19," ",D19),Hinterlegung!$G$1:$G$305)</f>
        <v>0</v>
      </c>
      <c r="I19" s="87">
        <f t="shared" si="0"/>
        <v>0</v>
      </c>
      <c r="J19" s="50"/>
      <c r="K19" s="51"/>
      <c r="L19" s="89">
        <f t="shared" si="1"/>
        <v>0</v>
      </c>
    </row>
    <row r="20" spans="1:12" x14ac:dyDescent="0.45">
      <c r="A20" s="157"/>
      <c r="B20" s="158"/>
      <c r="C20" s="158"/>
      <c r="D20" s="41"/>
      <c r="E20" s="42"/>
      <c r="F20" s="48"/>
      <c r="G20" s="51"/>
      <c r="H20" s="47">
        <f>SUMIF(Hinterlegung!$F$1:$F$305,CONCATENATE(Tabelle1!A20," ",D20),Hinterlegung!$G$1:$G$305)</f>
        <v>0</v>
      </c>
      <c r="I20" s="87">
        <f t="shared" si="0"/>
        <v>0</v>
      </c>
      <c r="J20" s="50"/>
      <c r="K20" s="51"/>
      <c r="L20" s="89">
        <f t="shared" si="1"/>
        <v>0</v>
      </c>
    </row>
    <row r="21" spans="1:12" x14ac:dyDescent="0.45">
      <c r="A21" s="157"/>
      <c r="B21" s="158"/>
      <c r="C21" s="158"/>
      <c r="D21" s="41"/>
      <c r="E21" s="42"/>
      <c r="F21" s="48"/>
      <c r="G21" s="51"/>
      <c r="H21" s="47">
        <f>SUMIF(Hinterlegung!$F$1:$F$305,CONCATENATE(Tabelle1!A21," ",D21),Hinterlegung!$G$1:$G$305)</f>
        <v>0</v>
      </c>
      <c r="I21" s="87">
        <f t="shared" si="0"/>
        <v>0</v>
      </c>
      <c r="J21" s="50"/>
      <c r="K21" s="51"/>
      <c r="L21" s="89">
        <f t="shared" si="1"/>
        <v>0</v>
      </c>
    </row>
    <row r="22" spans="1:12" x14ac:dyDescent="0.45">
      <c r="A22" s="157"/>
      <c r="B22" s="158"/>
      <c r="C22" s="158"/>
      <c r="D22" s="41"/>
      <c r="E22" s="42"/>
      <c r="F22" s="48"/>
      <c r="G22" s="51"/>
      <c r="H22" s="47">
        <f>SUMIF(Hinterlegung!$F$1:$F$305,CONCATENATE(Tabelle1!A22," ",D22),Hinterlegung!$G$1:$G$305)</f>
        <v>0</v>
      </c>
      <c r="I22" s="87">
        <f t="shared" si="0"/>
        <v>0</v>
      </c>
      <c r="J22" s="50"/>
      <c r="K22" s="51"/>
      <c r="L22" s="89">
        <f t="shared" si="1"/>
        <v>0</v>
      </c>
    </row>
    <row r="23" spans="1:12" x14ac:dyDescent="0.45">
      <c r="A23" s="157"/>
      <c r="B23" s="158"/>
      <c r="C23" s="158"/>
      <c r="D23" s="41"/>
      <c r="E23" s="42"/>
      <c r="F23" s="48"/>
      <c r="G23" s="51"/>
      <c r="H23" s="47">
        <f>SUMIF(Hinterlegung!$F$1:$F$305,CONCATENATE(Tabelle1!A23," ",D23),Hinterlegung!$G$1:$G$305)</f>
        <v>0</v>
      </c>
      <c r="I23" s="87">
        <f t="shared" si="0"/>
        <v>0</v>
      </c>
      <c r="J23" s="50"/>
      <c r="K23" s="51"/>
      <c r="L23" s="89">
        <f t="shared" si="1"/>
        <v>0</v>
      </c>
    </row>
    <row r="24" spans="1:12" x14ac:dyDescent="0.45">
      <c r="A24" s="157"/>
      <c r="B24" s="158"/>
      <c r="C24" s="158"/>
      <c r="D24" s="41"/>
      <c r="E24" s="42"/>
      <c r="F24" s="48"/>
      <c r="G24" s="51"/>
      <c r="H24" s="47">
        <f>SUMIF(Hinterlegung!$F$1:$F$305,CONCATENATE(Tabelle1!A24," ",D24),Hinterlegung!$G$1:$G$305)</f>
        <v>0</v>
      </c>
      <c r="I24" s="87">
        <f t="shared" si="0"/>
        <v>0</v>
      </c>
      <c r="J24" s="50"/>
      <c r="K24" s="51"/>
      <c r="L24" s="89">
        <f t="shared" si="1"/>
        <v>0</v>
      </c>
    </row>
    <row r="25" spans="1:12" ht="14.65" thickBot="1" x14ac:dyDescent="0.5">
      <c r="A25" s="157"/>
      <c r="B25" s="158"/>
      <c r="C25" s="158"/>
      <c r="D25" s="41"/>
      <c r="E25" s="42"/>
      <c r="F25" s="48"/>
      <c r="G25" s="51"/>
      <c r="H25" s="47">
        <f>SUMIF(Hinterlegung!$F$1:$F$305,CONCATENATE(Tabelle1!A25," ",D25),Hinterlegung!$G$1:$G$305)</f>
        <v>0</v>
      </c>
      <c r="I25" s="87">
        <f t="shared" si="0"/>
        <v>0</v>
      </c>
      <c r="J25" s="50"/>
      <c r="K25" s="51"/>
      <c r="L25" s="89">
        <f t="shared" si="1"/>
        <v>0</v>
      </c>
    </row>
    <row r="26" spans="1:12" ht="34.5" x14ac:dyDescent="0.45">
      <c r="A26" s="175" t="s">
        <v>140</v>
      </c>
      <c r="B26" s="205"/>
      <c r="C26" s="205"/>
      <c r="D26" s="206"/>
      <c r="E26" s="138" t="s">
        <v>33</v>
      </c>
      <c r="F26" s="107" t="s">
        <v>44</v>
      </c>
      <c r="G26" s="3" t="s">
        <v>13</v>
      </c>
      <c r="H26" s="3" t="s">
        <v>57</v>
      </c>
      <c r="I26" s="108" t="s">
        <v>22</v>
      </c>
      <c r="J26" s="107" t="s">
        <v>47</v>
      </c>
      <c r="K26" s="109" t="s">
        <v>25</v>
      </c>
      <c r="L26" s="93" t="s">
        <v>22</v>
      </c>
    </row>
    <row r="27" spans="1:12" x14ac:dyDescent="0.45">
      <c r="A27" s="207"/>
      <c r="B27" s="208"/>
      <c r="C27" s="208"/>
      <c r="D27" s="209"/>
      <c r="E27" s="139"/>
      <c r="F27" s="97" t="s">
        <v>2</v>
      </c>
      <c r="G27" s="110" t="s">
        <v>14</v>
      </c>
      <c r="H27" s="80" t="s">
        <v>15</v>
      </c>
      <c r="I27" s="81" t="s">
        <v>4</v>
      </c>
      <c r="J27" s="97" t="s">
        <v>2</v>
      </c>
      <c r="K27" s="96" t="s">
        <v>26</v>
      </c>
      <c r="L27" s="98" t="s">
        <v>4</v>
      </c>
    </row>
    <row r="28" spans="1:12" ht="15.75" customHeight="1" x14ac:dyDescent="0.45">
      <c r="A28" s="140"/>
      <c r="B28" s="141"/>
      <c r="C28" s="141"/>
      <c r="D28" s="142"/>
      <c r="E28" s="114"/>
      <c r="F28" s="48"/>
      <c r="G28" s="48"/>
      <c r="H28" s="115">
        <f>SUMIF(Hinterlegung!$I$1:$I$6,Hinterlegung!$G$1:$K$6)+SUMIF(Hinterlegung!I1:I6,A28,Hinterlegung!K1:K6)</f>
        <v>0</v>
      </c>
      <c r="I28" s="118">
        <f>G28*H28</f>
        <v>0</v>
      </c>
      <c r="J28" s="119"/>
      <c r="K28" s="117"/>
      <c r="L28" s="116">
        <f t="shared" ref="L28" si="2">K28*H28</f>
        <v>0</v>
      </c>
    </row>
    <row r="29" spans="1:12" ht="15.75" customHeight="1" thickBot="1" x14ac:dyDescent="0.5">
      <c r="A29" s="210"/>
      <c r="B29" s="211"/>
      <c r="C29" s="211"/>
      <c r="D29" s="212"/>
      <c r="E29" s="100"/>
      <c r="F29" s="101"/>
      <c r="G29" s="101"/>
      <c r="H29" s="102">
        <f>SUMIF(Hinterlegung!$I$1:$I$6,Hinterlegung!$G$1:$K$6)+SUMIF(Hinterlegung!I2:I7,A29,Hinterlegung!K2:K7)</f>
        <v>0</v>
      </c>
      <c r="I29" s="103">
        <f>G29*H29</f>
        <v>0</v>
      </c>
      <c r="J29" s="104"/>
      <c r="K29" s="105"/>
      <c r="L29" s="106">
        <f t="shared" ref="L29" si="3">K29*H29</f>
        <v>0</v>
      </c>
    </row>
    <row r="30" spans="1:12" ht="15.75" customHeight="1" thickBot="1" x14ac:dyDescent="0.5">
      <c r="A30" s="135" t="s">
        <v>19</v>
      </c>
      <c r="B30" s="136"/>
      <c r="C30" s="136"/>
      <c r="D30" s="136"/>
      <c r="E30" s="136"/>
      <c r="F30" s="136"/>
      <c r="G30" s="136"/>
      <c r="H30" s="137"/>
      <c r="I30" s="70">
        <f>SUM(I7,I9,I17:I25,I28:I29)</f>
        <v>0</v>
      </c>
      <c r="J30" s="71"/>
      <c r="K30" s="72"/>
      <c r="L30" s="73">
        <f>SUM(L7,L9,L17:L25,L28:L29)</f>
        <v>0</v>
      </c>
    </row>
    <row r="31" spans="1:12" ht="14.65" thickBot="1" x14ac:dyDescent="0.5">
      <c r="A31" s="143" t="s">
        <v>36</v>
      </c>
      <c r="B31" s="144"/>
      <c r="C31" s="144"/>
      <c r="D31" s="144"/>
      <c r="E31" s="144"/>
      <c r="F31" s="144"/>
      <c r="G31" s="144"/>
      <c r="H31" s="145"/>
      <c r="I31" s="26">
        <f>I30*25/75</f>
        <v>0</v>
      </c>
      <c r="J31" s="40"/>
      <c r="K31" s="39"/>
      <c r="L31" s="38">
        <f>L30*25/75</f>
        <v>0</v>
      </c>
    </row>
    <row r="32" spans="1:12" ht="33" customHeight="1" thickBot="1" x14ac:dyDescent="0.5">
      <c r="A32" s="149" t="s">
        <v>53</v>
      </c>
      <c r="B32" s="150"/>
      <c r="C32" s="150"/>
      <c r="D32" s="150"/>
      <c r="E32" s="146" t="s">
        <v>56</v>
      </c>
      <c r="F32" s="147"/>
      <c r="G32" s="147"/>
      <c r="H32" s="148"/>
      <c r="I32" s="124"/>
      <c r="J32" s="125"/>
      <c r="K32" s="125"/>
      <c r="L32" s="126"/>
    </row>
    <row r="33" spans="1:12" ht="31.5" customHeight="1" thickBot="1" x14ac:dyDescent="0.5">
      <c r="A33" s="149" t="s">
        <v>55</v>
      </c>
      <c r="B33" s="150"/>
      <c r="C33" s="150"/>
      <c r="D33" s="150"/>
      <c r="E33" s="196" t="s">
        <v>54</v>
      </c>
      <c r="F33" s="197"/>
      <c r="G33" s="197"/>
      <c r="H33" s="198"/>
      <c r="I33" s="9"/>
      <c r="J33" s="9"/>
      <c r="K33" s="9"/>
      <c r="L33" s="10"/>
    </row>
    <row r="34" spans="1:12" x14ac:dyDescent="0.45">
      <c r="A34" s="17" t="s">
        <v>40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4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x14ac:dyDescent="0.45">
      <c r="A36" s="6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x14ac:dyDescent="0.4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x14ac:dyDescent="0.4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x14ac:dyDescent="0.4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4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x14ac:dyDescent="0.4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4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4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x14ac:dyDescent="0.4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x14ac:dyDescent="0.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x14ac:dyDescent="0.4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x14ac:dyDescent="0.4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x14ac:dyDescent="0.4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x14ac:dyDescent="0.4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x14ac:dyDescent="0.4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x14ac:dyDescent="0.4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x14ac:dyDescent="0.4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x14ac:dyDescent="0.4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x14ac:dyDescent="0.4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x14ac:dyDescent="0.4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x14ac:dyDescent="0.4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x14ac:dyDescent="0.4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x14ac:dyDescent="0.4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x14ac:dyDescent="0.4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x14ac:dyDescent="0.4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x14ac:dyDescent="0.4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x14ac:dyDescent="0.4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x14ac:dyDescent="0.4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x14ac:dyDescent="0.4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x14ac:dyDescent="0.4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x14ac:dyDescent="0.4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x14ac:dyDescent="0.4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x14ac:dyDescent="0.4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x14ac:dyDescent="0.4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x14ac:dyDescent="0.4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x14ac:dyDescent="0.4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x14ac:dyDescent="0.4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x14ac:dyDescent="0.4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x14ac:dyDescent="0.4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x14ac:dyDescent="0.4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x14ac:dyDescent="0.4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x14ac:dyDescent="0.4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x14ac:dyDescent="0.4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x14ac:dyDescent="0.4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x14ac:dyDescent="0.4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x14ac:dyDescent="0.4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x14ac:dyDescent="0.4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x14ac:dyDescent="0.4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x14ac:dyDescent="0.4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x14ac:dyDescent="0.4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x14ac:dyDescent="0.4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x14ac:dyDescent="0.4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x14ac:dyDescent="0.4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x14ac:dyDescent="0.4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x14ac:dyDescent="0.4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x14ac:dyDescent="0.4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x14ac:dyDescent="0.4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x14ac:dyDescent="0.4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x14ac:dyDescent="0.4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x14ac:dyDescent="0.4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x14ac:dyDescent="0.4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x14ac:dyDescent="0.4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x14ac:dyDescent="0.4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x14ac:dyDescent="0.4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x14ac:dyDescent="0.4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 x14ac:dyDescent="0.4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 x14ac:dyDescent="0.4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 x14ac:dyDescent="0.4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 x14ac:dyDescent="0.4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 x14ac:dyDescent="0.4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 x14ac:dyDescent="0.4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x14ac:dyDescent="0.4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 x14ac:dyDescent="0.4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 x14ac:dyDescent="0.4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 x14ac:dyDescent="0.4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 x14ac:dyDescent="0.4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 x14ac:dyDescent="0.4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 x14ac:dyDescent="0.4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 x14ac:dyDescent="0.4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 x14ac:dyDescent="0.4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 x14ac:dyDescent="0.4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 x14ac:dyDescent="0.4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x14ac:dyDescent="0.4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 x14ac:dyDescent="0.4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 x14ac:dyDescent="0.4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 x14ac:dyDescent="0.4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x14ac:dyDescent="0.4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 x14ac:dyDescent="0.4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 x14ac:dyDescent="0.4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 x14ac:dyDescent="0.4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 x14ac:dyDescent="0.4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 x14ac:dyDescent="0.4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 x14ac:dyDescent="0.4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 x14ac:dyDescent="0.4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 x14ac:dyDescent="0.4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 x14ac:dyDescent="0.4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 x14ac:dyDescent="0.4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1:12" x14ac:dyDescent="0.4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2" x14ac:dyDescent="0.4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1:12" x14ac:dyDescent="0.4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1:12" x14ac:dyDescent="0.4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 x14ac:dyDescent="0.4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 x14ac:dyDescent="0.4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2" x14ac:dyDescent="0.4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1:12" x14ac:dyDescent="0.4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2" x14ac:dyDescent="0.4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2" x14ac:dyDescent="0.4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1:12" x14ac:dyDescent="0.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12" x14ac:dyDescent="0.4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1:12" x14ac:dyDescent="0.4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1:12" x14ac:dyDescent="0.4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</sheetData>
  <sheetProtection selectLockedCells="1"/>
  <protectedRanges>
    <protectedRange sqref="G7:H7 K7:L7 I30:I32 L28:L32 H28:I29 H17:I25 L17:L25" name="Bereich1"/>
  </protectedRanges>
  <dataConsolidate/>
  <mergeCells count="38">
    <mergeCell ref="A33:D33"/>
    <mergeCell ref="E33:H33"/>
    <mergeCell ref="C2:E2"/>
    <mergeCell ref="C3:E3"/>
    <mergeCell ref="A24:C24"/>
    <mergeCell ref="A25:C25"/>
    <mergeCell ref="A26:D27"/>
    <mergeCell ref="A22:C22"/>
    <mergeCell ref="A29:D29"/>
    <mergeCell ref="A21:C21"/>
    <mergeCell ref="A23:C23"/>
    <mergeCell ref="J2:L3"/>
    <mergeCell ref="F2:I3"/>
    <mergeCell ref="D15:D16"/>
    <mergeCell ref="E15:E16"/>
    <mergeCell ref="A13:E13"/>
    <mergeCell ref="A12:E12"/>
    <mergeCell ref="A4:D4"/>
    <mergeCell ref="A5:E6"/>
    <mergeCell ref="A7:E7"/>
    <mergeCell ref="A10:E10"/>
    <mergeCell ref="A15:C16"/>
    <mergeCell ref="A14:E14"/>
    <mergeCell ref="M5:O5"/>
    <mergeCell ref="A11:E11"/>
    <mergeCell ref="A20:C20"/>
    <mergeCell ref="A19:C19"/>
    <mergeCell ref="A17:C17"/>
    <mergeCell ref="A18:C18"/>
    <mergeCell ref="I32:L32"/>
    <mergeCell ref="A9:E9"/>
    <mergeCell ref="A8:I8"/>
    <mergeCell ref="A30:H30"/>
    <mergeCell ref="E26:E27"/>
    <mergeCell ref="A28:D28"/>
    <mergeCell ref="A31:H31"/>
    <mergeCell ref="E32:H32"/>
    <mergeCell ref="A32:D32"/>
  </mergeCells>
  <dataValidations xWindow="434" yWindow="454" count="4">
    <dataValidation type="custom" errorStyle="warning" allowBlank="1" showInputMessage="1" showErrorMessage="1" errorTitle="Nur 2 Nachkommastellen möglich!" error="Bitte runden Sie die Flächenangaben auf 2 Nachkommastellen und geben diesen Wert ein." sqref="E4">
      <formula1>MOD($E4*10^2,1)=0</formula1>
    </dataValidation>
    <dataValidation type="custom" errorStyle="warning" allowBlank="1" showInputMessage="1" showErrorMessage="1" errorTitle="Nur 2 Nachmommastellen möglich!" error="Bitte runden Sie die Flächenangaben auf 2 Nachkommastellen und geben diesen Wert ein." sqref="F7">
      <formula1>MOD($F7*10^2,1)=0</formula1>
    </dataValidation>
    <dataValidation type="custom" errorStyle="warning" allowBlank="1" showInputMessage="1" showErrorMessage="1" errorTitle="Nur 2 Nachkommastellen möglich!" error="Bitte runden Sie die Flächenangaben auf 2 Nachkommastellen und geben diesen Wert ein." sqref="F11">
      <formula1>MOD($F11:$F14*10^2,1)=0</formula1>
    </dataValidation>
    <dataValidation type="custom" errorStyle="warning" allowBlank="1" showInputMessage="1" showErrorMessage="1" errorTitle="Nur 2 Nachkommastellen möglich!" error="Bitte runden Sie die Flächenangaben auf 2 Nachkommastellen und geben diesen Wert ein." sqref="F12:F14 F17:F25 F28:F29">
      <formula1>MOD($F12*10^2,1)=0</formula1>
    </dataValidation>
  </dataValidations>
  <pageMargins left="0.7" right="0.7" top="0.75" bottom="0.75" header="0.3" footer="0.3"/>
  <pageSetup paperSize="9" scale="76" orientation="landscape" r:id="rId1"/>
  <headerFooter>
    <oddFooter>&amp;LBaumarten- und Finanzplan für &amp;"-,Fett"Waldumbau außerhalb von Schutzgebieten&amp;"-,Standard" (Stand: 9/2025)</oddFooter>
  </headerFooter>
  <extLst>
    <ext xmlns:x14="http://schemas.microsoft.com/office/spreadsheetml/2009/9/main" uri="{CCE6A557-97BC-4b89-ADB6-D9C93CAAB3DF}">
      <x14:dataValidations xmlns:xm="http://schemas.microsoft.com/office/excel/2006/main" xWindow="434" yWindow="454" count="4">
        <x14:dataValidation type="list" allowBlank="1" showInputMessage="1" showErrorMessage="1" error="Laut Förderrichtlinie sind nur die 3 genannte Sortimente förderfähig." prompt="Bitte Auswahl des Pflanzsortimentes aus der Liste. Sofern Sie Saat- oder Pflanzgut aus dem eigenen Forstbetrieb verwenden möchten, geben Sie bitte eine formlose Eigenerklärung zu Menge und Herkunft ab.">
          <x14:formula1>
            <xm:f>Hinterlegung!$A$1:$A$3</xm:f>
          </x14:formula1>
          <xm:sqref>D17:D25</xm:sqref>
        </x14:dataValidation>
        <x14:dataValidation type="list" allowBlank="1" showInputMessage="1" showErrorMessage="1" promptTitle="Baumart " prompt="Bitte Auswahl einer Baumart aus der Liste.">
          <x14:formula1>
            <xm:f>Hinterlegung!$I$1:$I$6</xm:f>
          </x14:formula1>
          <xm:sqref>A28:D29</xm:sqref>
        </x14:dataValidation>
        <x14:dataValidation type="list" allowBlank="1" showInputMessage="1" promptTitle="Baum-/Strauchart" prompt="Bitte Auswahl einer Baum-/Strauchart aus der Liste.">
          <x14:formula1>
            <xm:f>Hinterlegung!$C$1:$C$82</xm:f>
          </x14:formula1>
          <xm:sqref>A25:C25</xm:sqref>
        </x14:dataValidation>
        <x14:dataValidation type="list" allowBlank="1" showInputMessage="1" promptTitle="Baum-/Strauchart" prompt="Bitte Auswahl einer Baum-/Strauchart aus der Liste.">
          <x14:formula1>
            <xm:f>Hinterlegung!$C$1:$C$82</xm:f>
          </x14:formula1>
          <xm:sqref>A17:C24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6"/>
  <sheetViews>
    <sheetView topLeftCell="A184" workbookViewId="0">
      <selection activeCell="F203" sqref="F203"/>
    </sheetView>
  </sheetViews>
  <sheetFormatPr baseColWidth="10" defaultColWidth="9.1328125" defaultRowHeight="14.25" x14ac:dyDescent="0.45"/>
  <cols>
    <col min="1" max="1" width="12" bestFit="1" customWidth="1"/>
    <col min="3" max="3" width="59.6640625" bestFit="1" customWidth="1"/>
    <col min="6" max="6" width="40.6640625" customWidth="1"/>
    <col min="11" max="11" width="9.53125" bestFit="1" customWidth="1"/>
  </cols>
  <sheetData>
    <row r="1" spans="1:11" x14ac:dyDescent="0.45">
      <c r="A1" t="s">
        <v>6</v>
      </c>
      <c r="C1" s="56" t="s">
        <v>58</v>
      </c>
      <c r="F1" t="str">
        <f>CONCATENATE(C1," ",$A$1)</f>
        <v>Feld-Ahorn (Acer campestre) Wurzelnackt</v>
      </c>
      <c r="G1" s="27">
        <v>1.85</v>
      </c>
      <c r="I1" t="s">
        <v>16</v>
      </c>
      <c r="K1" s="27">
        <v>48</v>
      </c>
    </row>
    <row r="2" spans="1:11" x14ac:dyDescent="0.45">
      <c r="A2" t="s">
        <v>7</v>
      </c>
      <c r="C2" s="56" t="s">
        <v>59</v>
      </c>
      <c r="F2" t="str">
        <f t="shared" ref="F2:F68" si="0">CONCATENATE(C2," ",$A$1)</f>
        <v>Spitzahorn (Acer platanoides) Wurzelnackt</v>
      </c>
      <c r="G2" s="27">
        <v>1.85</v>
      </c>
      <c r="I2" t="s">
        <v>27</v>
      </c>
      <c r="K2" s="27">
        <v>23</v>
      </c>
    </row>
    <row r="3" spans="1:11" x14ac:dyDescent="0.45">
      <c r="A3" t="s">
        <v>8</v>
      </c>
      <c r="C3" s="57" t="s">
        <v>60</v>
      </c>
      <c r="D3" s="52"/>
      <c r="E3" s="52"/>
      <c r="F3" t="str">
        <f t="shared" si="0"/>
        <v>Bergahorn (Acer pseudoplatanus) Wurzelnackt</v>
      </c>
      <c r="G3" s="53">
        <v>1.85</v>
      </c>
      <c r="I3" t="s">
        <v>28</v>
      </c>
      <c r="K3" s="27">
        <v>23</v>
      </c>
    </row>
    <row r="4" spans="1:11" x14ac:dyDescent="0.45">
      <c r="C4" s="56" t="s">
        <v>61</v>
      </c>
      <c r="F4" t="str">
        <f t="shared" si="0"/>
        <v>Schwarzerle/ Roterle (Alnus glutinosa) Wurzelnackt</v>
      </c>
      <c r="G4" s="27">
        <v>1.85</v>
      </c>
      <c r="I4" t="s">
        <v>29</v>
      </c>
      <c r="K4" s="27">
        <v>23</v>
      </c>
    </row>
    <row r="5" spans="1:11" x14ac:dyDescent="0.45">
      <c r="C5" s="56" t="s">
        <v>62</v>
      </c>
      <c r="F5" t="str">
        <f t="shared" si="0"/>
        <v>Grauerle (Alnus incana) Wurzelnackt</v>
      </c>
      <c r="G5" s="27">
        <v>1.85</v>
      </c>
      <c r="I5" t="s">
        <v>17</v>
      </c>
      <c r="K5" s="27">
        <v>264</v>
      </c>
    </row>
    <row r="6" spans="1:11" x14ac:dyDescent="0.45">
      <c r="C6" s="56" t="s">
        <v>63</v>
      </c>
      <c r="F6" t="str">
        <f t="shared" si="0"/>
        <v>Sandbirke (Betula pendula) Wurzelnackt</v>
      </c>
      <c r="G6" s="27">
        <v>1.85</v>
      </c>
      <c r="I6" t="s">
        <v>18</v>
      </c>
      <c r="K6" s="27">
        <v>1776</v>
      </c>
    </row>
    <row r="7" spans="1:11" x14ac:dyDescent="0.45">
      <c r="C7" s="56" t="s">
        <v>64</v>
      </c>
      <c r="F7" t="str">
        <f t="shared" si="0"/>
        <v>Moorbirke (Betula pubescens) Wurzelnackt</v>
      </c>
      <c r="G7" s="53">
        <v>1.85</v>
      </c>
    </row>
    <row r="8" spans="1:11" x14ac:dyDescent="0.45">
      <c r="C8" s="56" t="s">
        <v>65</v>
      </c>
      <c r="F8" t="str">
        <f t="shared" si="0"/>
        <v>Hainbuche (Carpinus betulus) Wurzelnackt</v>
      </c>
      <c r="G8" s="27">
        <v>1.85</v>
      </c>
    </row>
    <row r="9" spans="1:11" x14ac:dyDescent="0.45">
      <c r="C9" s="56" t="s">
        <v>66</v>
      </c>
      <c r="F9" t="str">
        <f t="shared" si="0"/>
        <v>Rotbuche (Fagus sylvatica) Wurzelnackt</v>
      </c>
      <c r="G9" s="27">
        <v>1.85</v>
      </c>
    </row>
    <row r="10" spans="1:11" x14ac:dyDescent="0.45">
      <c r="C10" s="56" t="s">
        <v>67</v>
      </c>
      <c r="F10" t="str">
        <f t="shared" si="0"/>
        <v>Esche (Fraxinus excelsior) Wurzelnackt</v>
      </c>
      <c r="G10" s="27">
        <v>1.85</v>
      </c>
    </row>
    <row r="11" spans="1:11" x14ac:dyDescent="0.45">
      <c r="C11" s="56" t="s">
        <v>68</v>
      </c>
      <c r="F11" t="str">
        <f t="shared" si="0"/>
        <v>Wildapfel / Holzapfel (Malus sylvestris) Wurzelnackt</v>
      </c>
      <c r="G11" s="53">
        <v>2.25</v>
      </c>
    </row>
    <row r="12" spans="1:11" x14ac:dyDescent="0.45">
      <c r="C12" s="56" t="s">
        <v>69</v>
      </c>
      <c r="F12" t="str">
        <f t="shared" si="0"/>
        <v>Schwarzpappel (Populus nigra) Wurzelnackt</v>
      </c>
      <c r="G12" s="121">
        <v>1.85</v>
      </c>
    </row>
    <row r="13" spans="1:11" x14ac:dyDescent="0.45">
      <c r="C13" s="56" t="s">
        <v>70</v>
      </c>
      <c r="F13" t="str">
        <f t="shared" si="0"/>
        <v>Zitterpappel / Espe / Aspe (Populus tremula) Wurzelnackt</v>
      </c>
      <c r="G13" s="121">
        <v>1.85</v>
      </c>
    </row>
    <row r="14" spans="1:11" x14ac:dyDescent="0.45">
      <c r="C14" s="56" t="s">
        <v>71</v>
      </c>
      <c r="F14" t="str">
        <f t="shared" si="0"/>
        <v>Vogelkirsche (Prunus avium) Wurzelnackt</v>
      </c>
      <c r="G14" s="27">
        <v>2.25</v>
      </c>
    </row>
    <row r="15" spans="1:11" x14ac:dyDescent="0.45">
      <c r="C15" s="56" t="s">
        <v>72</v>
      </c>
      <c r="F15" t="str">
        <f t="shared" si="0"/>
        <v>Gemeine Traubenkirsche (Prunus padus) Wurzelnackt</v>
      </c>
      <c r="G15" s="27">
        <v>2.25</v>
      </c>
    </row>
    <row r="16" spans="1:11" x14ac:dyDescent="0.45">
      <c r="C16" s="56" t="s">
        <v>73</v>
      </c>
      <c r="F16" t="str">
        <f t="shared" si="0"/>
        <v>Wildbirne (Pyrus pyraster) Wurzelnackt</v>
      </c>
      <c r="G16" s="27">
        <v>2.25</v>
      </c>
    </row>
    <row r="17" spans="3:7" x14ac:dyDescent="0.45">
      <c r="C17" s="56" t="s">
        <v>74</v>
      </c>
      <c r="F17" t="str">
        <f t="shared" si="0"/>
        <v>Traubeneiche (Quercus petraea) Wurzelnackt</v>
      </c>
      <c r="G17" s="27">
        <v>2.25</v>
      </c>
    </row>
    <row r="18" spans="3:7" x14ac:dyDescent="0.45">
      <c r="C18" s="56" t="s">
        <v>75</v>
      </c>
      <c r="F18" t="str">
        <f t="shared" si="0"/>
        <v>Stieleiche (Quercus robur) Wurzelnackt</v>
      </c>
      <c r="G18" s="27">
        <v>2.25</v>
      </c>
    </row>
    <row r="19" spans="3:7" x14ac:dyDescent="0.45">
      <c r="C19" s="56" t="s">
        <v>76</v>
      </c>
      <c r="F19" t="str">
        <f t="shared" si="0"/>
        <v>Silberweide (Salix alba) Wurzelnackt</v>
      </c>
      <c r="G19" s="27">
        <v>1.85</v>
      </c>
    </row>
    <row r="20" spans="3:7" x14ac:dyDescent="0.45">
      <c r="C20" s="57" t="s">
        <v>77</v>
      </c>
      <c r="F20" t="str">
        <f t="shared" si="0"/>
        <v>Salweide (Salix caprea) Wurzelnackt</v>
      </c>
      <c r="G20" s="27">
        <v>1.85</v>
      </c>
    </row>
    <row r="21" spans="3:7" x14ac:dyDescent="0.45">
      <c r="C21" s="57" t="s">
        <v>78</v>
      </c>
      <c r="F21" t="str">
        <f t="shared" si="0"/>
        <v>Bruchweide (Salix fragilis) Wurzelnackt</v>
      </c>
      <c r="G21" s="27">
        <v>1.85</v>
      </c>
    </row>
    <row r="22" spans="3:7" x14ac:dyDescent="0.45">
      <c r="C22" s="56" t="s">
        <v>79</v>
      </c>
      <c r="F22" t="str">
        <f t="shared" si="0"/>
        <v>Lorbeerweide (Salix pentandra) Wurzelnackt</v>
      </c>
      <c r="G22" s="27">
        <v>1.85</v>
      </c>
    </row>
    <row r="23" spans="3:7" x14ac:dyDescent="0.45">
      <c r="C23" s="56" t="s">
        <v>135</v>
      </c>
      <c r="F23" t="str">
        <f t="shared" si="0"/>
        <v>Mehlbeere (Sorbus aria) Wurzelnackt</v>
      </c>
      <c r="G23" s="27">
        <v>2.25</v>
      </c>
    </row>
    <row r="24" spans="3:7" x14ac:dyDescent="0.45">
      <c r="C24" s="56" t="s">
        <v>80</v>
      </c>
      <c r="D24" s="52"/>
      <c r="E24" s="52"/>
      <c r="F24" t="str">
        <f t="shared" si="0"/>
        <v>Eberesche (Sorbus aucuparia) Wurzelnackt</v>
      </c>
      <c r="G24" s="27">
        <v>2.25</v>
      </c>
    </row>
    <row r="25" spans="3:7" x14ac:dyDescent="0.45">
      <c r="C25" s="56" t="s">
        <v>136</v>
      </c>
      <c r="D25" s="52"/>
      <c r="E25" s="52"/>
      <c r="F25" t="str">
        <f t="shared" si="0"/>
        <v>Speierling (Sorbus domestica) Wurzelnackt</v>
      </c>
      <c r="G25" s="27">
        <v>2.25</v>
      </c>
    </row>
    <row r="26" spans="3:7" x14ac:dyDescent="0.45">
      <c r="C26" s="56" t="s">
        <v>81</v>
      </c>
      <c r="D26" s="52"/>
      <c r="E26" s="52"/>
      <c r="F26" t="str">
        <f t="shared" si="0"/>
        <v>Elsbeere (Sorbus torminalis) Wurzelnackt</v>
      </c>
      <c r="G26" s="27">
        <v>2.25</v>
      </c>
    </row>
    <row r="27" spans="3:7" x14ac:dyDescent="0.45">
      <c r="C27" s="56" t="s">
        <v>82</v>
      </c>
      <c r="D27" s="52"/>
      <c r="E27" s="52"/>
      <c r="F27" t="str">
        <f t="shared" si="0"/>
        <v>Winterlinde (Tilia cordata) Wurzelnackt</v>
      </c>
      <c r="G27" s="27">
        <v>1.85</v>
      </c>
    </row>
    <row r="28" spans="3:7" x14ac:dyDescent="0.45">
      <c r="C28" s="56" t="s">
        <v>83</v>
      </c>
      <c r="F28" t="str">
        <f t="shared" si="0"/>
        <v>Sommerlinde (Tilia platyphyllos) Wurzelnackt</v>
      </c>
      <c r="G28" s="27">
        <v>1.85</v>
      </c>
    </row>
    <row r="29" spans="3:7" x14ac:dyDescent="0.45">
      <c r="C29" s="58" t="s">
        <v>84</v>
      </c>
      <c r="D29" s="52"/>
      <c r="E29" s="52"/>
      <c r="F29" t="str">
        <f t="shared" si="0"/>
        <v>Bergulme (Ulmus glabra) Wurzelnackt</v>
      </c>
      <c r="G29" s="27">
        <v>1.85</v>
      </c>
    </row>
    <row r="30" spans="3:7" x14ac:dyDescent="0.45">
      <c r="C30" s="58" t="s">
        <v>85</v>
      </c>
      <c r="F30" t="str">
        <f t="shared" si="0"/>
        <v>Bastard Ulme (Ulmus x hollandica) Wurzelnackt</v>
      </c>
      <c r="G30" s="27">
        <v>1.85</v>
      </c>
    </row>
    <row r="31" spans="3:7" x14ac:dyDescent="0.45">
      <c r="C31" s="59" t="s">
        <v>86</v>
      </c>
      <c r="F31" t="str">
        <f t="shared" si="0"/>
        <v>Flatterulme (Ulmus laevis) Wurzelnackt</v>
      </c>
      <c r="G31" s="27">
        <v>1.85</v>
      </c>
    </row>
    <row r="32" spans="3:7" x14ac:dyDescent="0.45">
      <c r="C32" s="59" t="s">
        <v>87</v>
      </c>
      <c r="F32" t="str">
        <f t="shared" si="0"/>
        <v>Feldulme (Ulmus minor) Wurzelnackt</v>
      </c>
      <c r="G32" s="27">
        <v>1.85</v>
      </c>
    </row>
    <row r="33" spans="3:7" x14ac:dyDescent="0.45">
      <c r="C33" s="60" t="s">
        <v>88</v>
      </c>
      <c r="F33" t="str">
        <f t="shared" si="0"/>
        <v>Esskastanie (Castanea sativa) Wurzelnackt</v>
      </c>
      <c r="G33" s="27">
        <v>1.85</v>
      </c>
    </row>
    <row r="34" spans="3:7" x14ac:dyDescent="0.45">
      <c r="C34" s="60" t="s">
        <v>89</v>
      </c>
      <c r="F34" t="str">
        <f t="shared" si="0"/>
        <v>Echte Walnuss (Juglans regia) Wurzelnackt</v>
      </c>
      <c r="G34" s="27">
        <v>1.85</v>
      </c>
    </row>
    <row r="35" spans="3:7" x14ac:dyDescent="0.45">
      <c r="C35" s="60" t="s">
        <v>90</v>
      </c>
      <c r="F35" t="str">
        <f t="shared" si="0"/>
        <v>Pappeln (nichtheimische Arten und künstliche Hybriden) (Populus spp.) Wurzelnackt</v>
      </c>
      <c r="G35" s="27">
        <v>1.85</v>
      </c>
    </row>
    <row r="36" spans="3:7" x14ac:dyDescent="0.45">
      <c r="C36" s="60" t="s">
        <v>91</v>
      </c>
      <c r="D36" s="52"/>
      <c r="E36" s="52"/>
      <c r="F36" t="str">
        <f t="shared" si="0"/>
        <v>Zerreiche (Quercus cerris) Wurzelnackt</v>
      </c>
      <c r="G36" s="53">
        <v>1.85</v>
      </c>
    </row>
    <row r="37" spans="3:7" x14ac:dyDescent="0.45">
      <c r="C37" s="60" t="s">
        <v>92</v>
      </c>
      <c r="F37" t="str">
        <f t="shared" si="0"/>
        <v>Flaumeiche (Quercus rubra) Wurzelnackt</v>
      </c>
      <c r="G37" s="27">
        <v>1.85</v>
      </c>
    </row>
    <row r="38" spans="3:7" x14ac:dyDescent="0.45">
      <c r="C38" s="60" t="s">
        <v>93</v>
      </c>
      <c r="F38" t="str">
        <f t="shared" si="0"/>
        <v>Roteiche (Quercus rubra) Wurzelnackt</v>
      </c>
      <c r="G38" s="53">
        <v>1.85</v>
      </c>
    </row>
    <row r="39" spans="3:7" x14ac:dyDescent="0.45">
      <c r="C39" s="60" t="s">
        <v>142</v>
      </c>
      <c r="F39" s="123" t="str">
        <f t="shared" si="0"/>
        <v>Robinie (Robinia pseudoacacia) Wurzelnackt</v>
      </c>
      <c r="G39" s="53">
        <v>1.85</v>
      </c>
    </row>
    <row r="40" spans="3:7" x14ac:dyDescent="0.45">
      <c r="C40" s="55" t="s">
        <v>94</v>
      </c>
      <c r="F40" t="str">
        <f t="shared" si="0"/>
        <v>Weißtanne (Abies alba) Wurzelnackt</v>
      </c>
      <c r="G40" s="27">
        <v>2.8</v>
      </c>
    </row>
    <row r="41" spans="3:7" x14ac:dyDescent="0.45">
      <c r="C41" s="55" t="s">
        <v>95</v>
      </c>
      <c r="F41" t="str">
        <f t="shared" si="0"/>
        <v>Gemeine Eibe (Taxus baccata) Wurzelnackt</v>
      </c>
      <c r="G41" s="53">
        <v>2.8</v>
      </c>
    </row>
    <row r="42" spans="3:7" x14ac:dyDescent="0.45">
      <c r="C42" s="55" t="s">
        <v>96</v>
      </c>
      <c r="F42" t="str">
        <f t="shared" si="0"/>
        <v>Waldkiefer (Pinus sylvestris) Wurzelnackt</v>
      </c>
      <c r="G42" s="53">
        <v>1</v>
      </c>
    </row>
    <row r="43" spans="3:7" x14ac:dyDescent="0.45">
      <c r="C43" s="55" t="s">
        <v>97</v>
      </c>
      <c r="F43" t="str">
        <f t="shared" si="0"/>
        <v>Moor-Kiefer (Pinus rotundata) Wurzelnackt</v>
      </c>
      <c r="G43" s="27">
        <v>1</v>
      </c>
    </row>
    <row r="44" spans="3:7" x14ac:dyDescent="0.45">
      <c r="C44" s="61" t="s">
        <v>98</v>
      </c>
      <c r="F44" t="str">
        <f t="shared" si="0"/>
        <v>Große Küstentanne (Abies grandis) Wurzelnackt</v>
      </c>
      <c r="G44" s="27">
        <v>2.5499999999999998</v>
      </c>
    </row>
    <row r="45" spans="3:7" x14ac:dyDescent="0.45">
      <c r="C45" s="62" t="s">
        <v>99</v>
      </c>
      <c r="F45" t="str">
        <f t="shared" si="0"/>
        <v>Europäische Lärche (Larix decidua) Wurzelnackt</v>
      </c>
      <c r="G45" s="27">
        <v>2.5499999999999998</v>
      </c>
    </row>
    <row r="46" spans="3:7" x14ac:dyDescent="0.45">
      <c r="C46" s="62" t="s">
        <v>100</v>
      </c>
      <c r="F46" t="str">
        <f t="shared" si="0"/>
        <v>Hybridlärche (Larix x eurolepis) Wurzelnackt</v>
      </c>
      <c r="G46" s="27">
        <v>2.5499999999999998</v>
      </c>
    </row>
    <row r="47" spans="3:7" x14ac:dyDescent="0.45">
      <c r="C47" s="62" t="s">
        <v>101</v>
      </c>
      <c r="F47" t="str">
        <f t="shared" si="0"/>
        <v>Schwarzkiefer (Pinus nigra) Wurzelnackt</v>
      </c>
      <c r="G47" s="27">
        <v>1</v>
      </c>
    </row>
    <row r="48" spans="3:7" s="18" customFormat="1" x14ac:dyDescent="0.45">
      <c r="C48" s="62" t="s">
        <v>102</v>
      </c>
      <c r="D48" s="52"/>
      <c r="E48" s="52"/>
      <c r="F48" t="str">
        <f t="shared" si="0"/>
        <v>Douglasie (Pseudotsuga menziesii) Wurzelnackt</v>
      </c>
      <c r="G48" s="53">
        <v>2.5499999999999998</v>
      </c>
    </row>
    <row r="49" spans="3:7" x14ac:dyDescent="0.45">
      <c r="C49" s="63" t="s">
        <v>103</v>
      </c>
      <c r="F49" t="str">
        <f t="shared" si="0"/>
        <v>Blutroter Hartriegel (Cornus sanguinea) Wurzelnackt</v>
      </c>
      <c r="G49" s="27">
        <v>2.25</v>
      </c>
    </row>
    <row r="50" spans="3:7" x14ac:dyDescent="0.45">
      <c r="C50" s="63" t="s">
        <v>138</v>
      </c>
      <c r="F50" t="str">
        <f t="shared" si="0"/>
        <v>Gewöhnliche Hasel (Corylus avellana) Wurzelnackt</v>
      </c>
      <c r="G50" s="27">
        <v>2.25</v>
      </c>
    </row>
    <row r="51" spans="3:7" x14ac:dyDescent="0.45">
      <c r="C51" s="63" t="s">
        <v>104</v>
      </c>
      <c r="F51" t="str">
        <f t="shared" si="0"/>
        <v>Gewöhnliche Zwergmispel (Cotoneaster integerrimus) Wurzelnackt</v>
      </c>
      <c r="G51" s="27">
        <v>2.25</v>
      </c>
    </row>
    <row r="52" spans="3:7" x14ac:dyDescent="0.45">
      <c r="C52" s="63" t="s">
        <v>105</v>
      </c>
      <c r="F52" t="str">
        <f t="shared" si="0"/>
        <v>Zweigriffeliger Weißdorn (Crataegus laevigata) Wurzelnackt</v>
      </c>
      <c r="G52" s="27">
        <v>2.25</v>
      </c>
    </row>
    <row r="53" spans="3:7" x14ac:dyDescent="0.45">
      <c r="C53" s="63" t="s">
        <v>106</v>
      </c>
      <c r="F53" t="str">
        <f t="shared" si="0"/>
        <v>Eingriffeliger Weißdorn (Crataegus monogyma) Wurzelnackt</v>
      </c>
      <c r="G53" s="27">
        <v>2.25</v>
      </c>
    </row>
    <row r="54" spans="3:7" x14ac:dyDescent="0.45">
      <c r="C54" s="63" t="s">
        <v>107</v>
      </c>
      <c r="F54" t="str">
        <f t="shared" si="0"/>
        <v>Großkelchiger Weißdorn (Crataegus rhipidophylla) Wurzelnackt</v>
      </c>
      <c r="G54" s="27">
        <v>2.25</v>
      </c>
    </row>
    <row r="55" spans="3:7" x14ac:dyDescent="0.45">
      <c r="C55" s="63" t="s">
        <v>108</v>
      </c>
      <c r="F55" t="str">
        <f t="shared" si="0"/>
        <v>Schwarzwerdender Geißklee (Cytisus nigricans) Wurzelnackt</v>
      </c>
      <c r="G55" s="27">
        <v>2.25</v>
      </c>
    </row>
    <row r="56" spans="3:7" x14ac:dyDescent="0.45">
      <c r="C56" s="63" t="s">
        <v>109</v>
      </c>
      <c r="F56" t="str">
        <f t="shared" si="0"/>
        <v>Besenginster (Cytisus scoparius) Wurzelnackt</v>
      </c>
      <c r="G56" s="27">
        <v>2.25</v>
      </c>
    </row>
    <row r="57" spans="3:7" x14ac:dyDescent="0.45">
      <c r="C57" s="63" t="s">
        <v>110</v>
      </c>
      <c r="F57" t="str">
        <f t="shared" si="0"/>
        <v>Gewöhnliches Pfaffenhütchen (Euonymus europaea) Wurzelnackt</v>
      </c>
      <c r="G57" s="27">
        <v>2.25</v>
      </c>
    </row>
    <row r="58" spans="3:7" x14ac:dyDescent="0.45">
      <c r="C58" s="63" t="s">
        <v>111</v>
      </c>
      <c r="F58" t="str">
        <f t="shared" si="0"/>
        <v>Faulbaum (Rhamnus frangula) Wurzelnackt</v>
      </c>
      <c r="G58" s="27">
        <v>2.25</v>
      </c>
    </row>
    <row r="59" spans="3:7" x14ac:dyDescent="0.45">
      <c r="C59" s="63" t="s">
        <v>112</v>
      </c>
      <c r="F59" t="str">
        <f t="shared" si="0"/>
        <v>Deutscher Ginster (Genista germanica) Wurzelnackt</v>
      </c>
      <c r="G59" s="27">
        <v>2.25</v>
      </c>
    </row>
    <row r="60" spans="3:7" x14ac:dyDescent="0.45">
      <c r="C60" s="63" t="s">
        <v>113</v>
      </c>
      <c r="F60" t="str">
        <f t="shared" si="0"/>
        <v>Behaarter Ginster (Genista pilosa) Wurzelnackt</v>
      </c>
      <c r="G60" s="27">
        <v>2.25</v>
      </c>
    </row>
    <row r="61" spans="3:7" x14ac:dyDescent="0.45">
      <c r="C61" s="63" t="s">
        <v>114</v>
      </c>
      <c r="F61" t="str">
        <f t="shared" si="0"/>
        <v>Färber-Ginster (Genista tinctoria) Wurzelnackt</v>
      </c>
      <c r="G61" s="27">
        <v>2.25</v>
      </c>
    </row>
    <row r="62" spans="3:7" x14ac:dyDescent="0.45">
      <c r="C62" s="63" t="s">
        <v>115</v>
      </c>
      <c r="F62" t="str">
        <f t="shared" si="0"/>
        <v>Gemeiner Wacholder (Juniperus Communis) Wurzelnackt</v>
      </c>
      <c r="G62" s="27">
        <v>2.25</v>
      </c>
    </row>
    <row r="63" spans="3:7" x14ac:dyDescent="0.45">
      <c r="C63" s="63" t="s">
        <v>116</v>
      </c>
      <c r="F63" t="str">
        <f t="shared" si="0"/>
        <v>Schwarze Heckenkirsche (Lonicera nigra) Wurzelnackt</v>
      </c>
      <c r="G63" s="27">
        <v>2.25</v>
      </c>
    </row>
    <row r="64" spans="3:7" x14ac:dyDescent="0.45">
      <c r="C64" s="63" t="s">
        <v>117</v>
      </c>
      <c r="F64" t="str">
        <f t="shared" si="0"/>
        <v>Rote Heckenkirsche (Lonicera xylosteum) Wurzelnackt</v>
      </c>
      <c r="G64" s="27">
        <v>2.25</v>
      </c>
    </row>
    <row r="65" spans="3:7" x14ac:dyDescent="0.45">
      <c r="C65" s="63" t="s">
        <v>118</v>
      </c>
      <c r="F65" t="str">
        <f t="shared" si="0"/>
        <v>Mispel (Mespilus germanica) Wurzelnackt</v>
      </c>
      <c r="G65" s="27">
        <v>2.25</v>
      </c>
    </row>
    <row r="66" spans="3:7" x14ac:dyDescent="0.45">
      <c r="C66" s="63" t="s">
        <v>119</v>
      </c>
      <c r="F66" t="str">
        <f t="shared" si="0"/>
        <v>Schlehe / Schwarzdorn (Prunus spinosa) Wurzelnackt</v>
      </c>
      <c r="G66" s="27">
        <v>2.25</v>
      </c>
    </row>
    <row r="67" spans="3:7" x14ac:dyDescent="0.45">
      <c r="C67" s="63" t="s">
        <v>120</v>
      </c>
      <c r="F67" t="str">
        <f t="shared" si="0"/>
        <v>Purgier-Kreuzdorn (Rhamnus cathartica) Wurzelnackt</v>
      </c>
      <c r="G67" s="27">
        <v>2.25</v>
      </c>
    </row>
    <row r="68" spans="3:7" x14ac:dyDescent="0.45">
      <c r="C68" s="63" t="s">
        <v>121</v>
      </c>
      <c r="F68" t="str">
        <f t="shared" si="0"/>
        <v>Alpen-Johannisbeere (Ribes alpinum) Wurzelnackt</v>
      </c>
      <c r="G68" s="27">
        <v>2.25</v>
      </c>
    </row>
    <row r="69" spans="3:7" x14ac:dyDescent="0.45">
      <c r="C69" s="63" t="s">
        <v>122</v>
      </c>
      <c r="F69" t="str">
        <f t="shared" ref="F69:F82" si="1">CONCATENATE(C69," ",$A$1)</f>
        <v>Lederblättrige Rose (Rosa caesia) Wurzelnackt</v>
      </c>
      <c r="G69" s="27">
        <v>2.25</v>
      </c>
    </row>
    <row r="70" spans="3:7" x14ac:dyDescent="0.45">
      <c r="C70" s="63" t="s">
        <v>123</v>
      </c>
      <c r="F70" t="str">
        <f t="shared" si="1"/>
        <v>Hundsrose (Rosa canina) Wurzelnackt</v>
      </c>
      <c r="G70" s="27">
        <v>2.25</v>
      </c>
    </row>
    <row r="71" spans="3:7" x14ac:dyDescent="0.45">
      <c r="C71" s="63" t="s">
        <v>124</v>
      </c>
      <c r="F71" t="str">
        <f t="shared" si="1"/>
        <v>Heckenrose (Rosa corymbifera) Wurzelnackt</v>
      </c>
      <c r="G71" s="27">
        <v>2.25</v>
      </c>
    </row>
    <row r="72" spans="3:7" x14ac:dyDescent="0.45">
      <c r="C72" s="63" t="s">
        <v>125</v>
      </c>
      <c r="F72" t="str">
        <f t="shared" si="1"/>
        <v>Vogesenrose (Rosa dumalis) Wurzelnackt</v>
      </c>
      <c r="G72" s="27">
        <v>2.25</v>
      </c>
    </row>
    <row r="73" spans="3:7" x14ac:dyDescent="0.45">
      <c r="C73" s="63" t="s">
        <v>126</v>
      </c>
      <c r="F73" t="str">
        <f t="shared" si="1"/>
        <v>falsche/graugrüne Hundsrose (Rosa subcanina) Wurzelnackt</v>
      </c>
      <c r="G73" s="27">
        <v>2.25</v>
      </c>
    </row>
    <row r="74" spans="3:7" x14ac:dyDescent="0.45">
      <c r="C74" s="63" t="s">
        <v>127</v>
      </c>
      <c r="F74" t="str">
        <f t="shared" si="1"/>
        <v>Weinrose (Rosa rubiginosa) Wurzelnackt</v>
      </c>
      <c r="G74" s="27">
        <v>2.25</v>
      </c>
    </row>
    <row r="75" spans="3:7" x14ac:dyDescent="0.45">
      <c r="C75" s="63" t="s">
        <v>128</v>
      </c>
      <c r="F75" t="str">
        <f t="shared" si="1"/>
        <v>Grauweide / Aschweide (Salix cinerea) Wurzelnackt</v>
      </c>
      <c r="G75" s="27">
        <v>2.25</v>
      </c>
    </row>
    <row r="76" spans="3:7" x14ac:dyDescent="0.45">
      <c r="C76" s="63" t="s">
        <v>129</v>
      </c>
      <c r="F76" t="str">
        <f t="shared" si="1"/>
        <v>Ohr-Weide (Salix aurita) Wurzelnackt</v>
      </c>
      <c r="G76" s="27">
        <v>2.25</v>
      </c>
    </row>
    <row r="77" spans="3:7" x14ac:dyDescent="0.45">
      <c r="C77" s="63" t="s">
        <v>130</v>
      </c>
      <c r="F77" t="str">
        <f t="shared" si="1"/>
        <v>Purpur-Weide (Salix purpurea) Wurzelnackt</v>
      </c>
      <c r="G77" s="27">
        <v>2.25</v>
      </c>
    </row>
    <row r="78" spans="3:7" x14ac:dyDescent="0.45">
      <c r="C78" s="63" t="s">
        <v>131</v>
      </c>
      <c r="F78" t="str">
        <f t="shared" si="1"/>
        <v>Mandel-Weide (Salix triandra) Wurzelnackt</v>
      </c>
      <c r="G78" s="27">
        <v>2.25</v>
      </c>
    </row>
    <row r="79" spans="3:7" x14ac:dyDescent="0.45">
      <c r="C79" s="63" t="s">
        <v>132</v>
      </c>
      <c r="F79" t="str">
        <f t="shared" si="1"/>
        <v>Korb-Weide (Salix viminalis) Wurzelnackt</v>
      </c>
      <c r="G79" s="27">
        <v>2.25</v>
      </c>
    </row>
    <row r="80" spans="3:7" x14ac:dyDescent="0.45">
      <c r="C80" s="63" t="s">
        <v>133</v>
      </c>
      <c r="F80" t="str">
        <f t="shared" si="1"/>
        <v>Schwarzer Holunder (Sambucus nigra) Wurzelnackt</v>
      </c>
      <c r="G80" s="27">
        <v>2.25</v>
      </c>
    </row>
    <row r="81" spans="3:7" x14ac:dyDescent="0.45">
      <c r="C81" s="63" t="s">
        <v>134</v>
      </c>
      <c r="F81" t="str">
        <f t="shared" si="1"/>
        <v>Roter Holunder (Sambucus racemosa) Wurzelnackt</v>
      </c>
      <c r="G81" s="27">
        <v>2.25</v>
      </c>
    </row>
    <row r="82" spans="3:7" x14ac:dyDescent="0.45">
      <c r="C82" s="63" t="s">
        <v>137</v>
      </c>
      <c r="F82" t="str">
        <f t="shared" si="1"/>
        <v>Gewöhnlicher Schneeball (Viburnum opulus) Wurzelnackt</v>
      </c>
      <c r="G82" s="27">
        <v>2.25</v>
      </c>
    </row>
    <row r="83" spans="3:7" x14ac:dyDescent="0.45">
      <c r="C83" s="113"/>
      <c r="F83" t="str">
        <f t="shared" ref="F83:F121" si="2">CONCATENATE(C1," ",$A$2)</f>
        <v>Feld-Ahorn (Acer campestre) Container</v>
      </c>
      <c r="G83" s="27">
        <v>2.35</v>
      </c>
    </row>
    <row r="84" spans="3:7" x14ac:dyDescent="0.45">
      <c r="C84" s="113"/>
      <c r="F84" t="str">
        <f t="shared" si="2"/>
        <v>Spitzahorn (Acer platanoides) Container</v>
      </c>
      <c r="G84" s="27">
        <v>2.35</v>
      </c>
    </row>
    <row r="85" spans="3:7" x14ac:dyDescent="0.45">
      <c r="C85" s="113"/>
      <c r="F85" t="str">
        <f t="shared" si="2"/>
        <v>Bergahorn (Acer pseudoplatanus) Container</v>
      </c>
      <c r="G85" s="27">
        <v>2.35</v>
      </c>
    </row>
    <row r="86" spans="3:7" x14ac:dyDescent="0.45">
      <c r="C86" s="113"/>
      <c r="F86" t="str">
        <f t="shared" si="2"/>
        <v>Schwarzerle/ Roterle (Alnus glutinosa) Container</v>
      </c>
      <c r="G86" s="27">
        <v>2.35</v>
      </c>
    </row>
    <row r="87" spans="3:7" x14ac:dyDescent="0.45">
      <c r="C87" s="113"/>
      <c r="F87" t="str">
        <f t="shared" si="2"/>
        <v>Grauerle (Alnus incana) Container</v>
      </c>
      <c r="G87" s="27">
        <v>2.35</v>
      </c>
    </row>
    <row r="88" spans="3:7" x14ac:dyDescent="0.45">
      <c r="C88" s="113"/>
      <c r="F88" t="str">
        <f t="shared" si="2"/>
        <v>Sandbirke (Betula pendula) Container</v>
      </c>
      <c r="G88" s="27">
        <v>2.35</v>
      </c>
    </row>
    <row r="89" spans="3:7" x14ac:dyDescent="0.45">
      <c r="C89" s="113"/>
      <c r="F89" t="str">
        <f t="shared" si="2"/>
        <v>Moorbirke (Betula pubescens) Container</v>
      </c>
      <c r="G89" s="27">
        <v>2.35</v>
      </c>
    </row>
    <row r="90" spans="3:7" x14ac:dyDescent="0.45">
      <c r="C90" s="113"/>
      <c r="F90" t="str">
        <f t="shared" si="2"/>
        <v>Hainbuche (Carpinus betulus) Container</v>
      </c>
      <c r="G90" s="27">
        <v>2.35</v>
      </c>
    </row>
    <row r="91" spans="3:7" x14ac:dyDescent="0.45">
      <c r="C91" s="113"/>
      <c r="F91" t="str">
        <f t="shared" si="2"/>
        <v>Rotbuche (Fagus sylvatica) Container</v>
      </c>
      <c r="G91" s="27">
        <v>2.35</v>
      </c>
    </row>
    <row r="92" spans="3:7" x14ac:dyDescent="0.45">
      <c r="C92" s="113"/>
      <c r="F92" t="str">
        <f t="shared" si="2"/>
        <v>Esche (Fraxinus excelsior) Container</v>
      </c>
      <c r="G92" s="27">
        <v>2.35</v>
      </c>
    </row>
    <row r="93" spans="3:7" x14ac:dyDescent="0.45">
      <c r="C93" s="113"/>
      <c r="F93" t="str">
        <f t="shared" si="2"/>
        <v>Wildapfel / Holzapfel (Malus sylvestris) Container</v>
      </c>
      <c r="G93" s="27">
        <v>2.8</v>
      </c>
    </row>
    <row r="94" spans="3:7" x14ac:dyDescent="0.45">
      <c r="C94" s="113"/>
      <c r="F94" t="str">
        <f t="shared" si="2"/>
        <v>Schwarzpappel (Populus nigra) Container</v>
      </c>
      <c r="G94" s="27">
        <v>2.35</v>
      </c>
    </row>
    <row r="95" spans="3:7" x14ac:dyDescent="0.45">
      <c r="C95" s="113"/>
      <c r="F95" t="str">
        <f t="shared" si="2"/>
        <v>Zitterpappel / Espe / Aspe (Populus tremula) Container</v>
      </c>
      <c r="G95" s="27">
        <v>2.35</v>
      </c>
    </row>
    <row r="96" spans="3:7" x14ac:dyDescent="0.45">
      <c r="C96" s="113"/>
      <c r="F96" t="str">
        <f t="shared" si="2"/>
        <v>Vogelkirsche (Prunus avium) Container</v>
      </c>
      <c r="G96" s="27">
        <v>2.8</v>
      </c>
    </row>
    <row r="97" spans="3:7" x14ac:dyDescent="0.45">
      <c r="C97" s="113"/>
      <c r="F97" t="str">
        <f t="shared" si="2"/>
        <v>Gemeine Traubenkirsche (Prunus padus) Container</v>
      </c>
      <c r="G97" s="27">
        <v>2.8</v>
      </c>
    </row>
    <row r="98" spans="3:7" x14ac:dyDescent="0.45">
      <c r="C98" s="113"/>
      <c r="F98" t="str">
        <f t="shared" si="2"/>
        <v>Wildbirne (Pyrus pyraster) Container</v>
      </c>
      <c r="G98" s="27">
        <v>2.8</v>
      </c>
    </row>
    <row r="99" spans="3:7" x14ac:dyDescent="0.45">
      <c r="C99" s="113"/>
      <c r="F99" t="str">
        <f t="shared" si="2"/>
        <v>Traubeneiche (Quercus petraea) Container</v>
      </c>
      <c r="G99" s="27">
        <v>2.8</v>
      </c>
    </row>
    <row r="100" spans="3:7" x14ac:dyDescent="0.45">
      <c r="C100" s="113"/>
      <c r="F100" t="str">
        <f t="shared" si="2"/>
        <v>Stieleiche (Quercus robur) Container</v>
      </c>
      <c r="G100" s="27">
        <v>2.8</v>
      </c>
    </row>
    <row r="101" spans="3:7" x14ac:dyDescent="0.45">
      <c r="C101" s="113"/>
      <c r="F101" t="str">
        <f t="shared" si="2"/>
        <v>Silberweide (Salix alba) Container</v>
      </c>
      <c r="G101" s="27">
        <v>2.35</v>
      </c>
    </row>
    <row r="102" spans="3:7" x14ac:dyDescent="0.45">
      <c r="C102" s="113"/>
      <c r="F102" t="str">
        <f t="shared" si="2"/>
        <v>Salweide (Salix caprea) Container</v>
      </c>
      <c r="G102" s="27">
        <v>2.3540000000000001</v>
      </c>
    </row>
    <row r="103" spans="3:7" x14ac:dyDescent="0.45">
      <c r="C103" s="113"/>
      <c r="F103" t="str">
        <f t="shared" si="2"/>
        <v>Bruchweide (Salix fragilis) Container</v>
      </c>
      <c r="G103" s="27">
        <v>2.35</v>
      </c>
    </row>
    <row r="104" spans="3:7" x14ac:dyDescent="0.45">
      <c r="C104" s="113"/>
      <c r="F104" t="str">
        <f t="shared" si="2"/>
        <v>Lorbeerweide (Salix pentandra) Container</v>
      </c>
      <c r="G104" s="27">
        <v>2.35</v>
      </c>
    </row>
    <row r="105" spans="3:7" x14ac:dyDescent="0.45">
      <c r="C105" s="113"/>
      <c r="F105" t="str">
        <f t="shared" si="2"/>
        <v>Mehlbeere (Sorbus aria) Container</v>
      </c>
      <c r="G105" s="27">
        <v>2.8</v>
      </c>
    </row>
    <row r="106" spans="3:7" x14ac:dyDescent="0.45">
      <c r="C106" s="113"/>
      <c r="F106" t="str">
        <f t="shared" si="2"/>
        <v>Eberesche (Sorbus aucuparia) Container</v>
      </c>
      <c r="G106" s="27">
        <v>2.8</v>
      </c>
    </row>
    <row r="107" spans="3:7" x14ac:dyDescent="0.45">
      <c r="C107" s="113"/>
      <c r="F107" t="str">
        <f t="shared" si="2"/>
        <v>Speierling (Sorbus domestica) Container</v>
      </c>
      <c r="G107" s="27">
        <v>2.8</v>
      </c>
    </row>
    <row r="108" spans="3:7" x14ac:dyDescent="0.45">
      <c r="F108" t="str">
        <f t="shared" si="2"/>
        <v>Elsbeere (Sorbus torminalis) Container</v>
      </c>
      <c r="G108" s="27">
        <v>2.8</v>
      </c>
    </row>
    <row r="109" spans="3:7" x14ac:dyDescent="0.45">
      <c r="F109" t="str">
        <f t="shared" si="2"/>
        <v>Winterlinde (Tilia cordata) Container</v>
      </c>
      <c r="G109" s="27">
        <v>2.35</v>
      </c>
    </row>
    <row r="110" spans="3:7" x14ac:dyDescent="0.45">
      <c r="F110" t="str">
        <f t="shared" si="2"/>
        <v>Sommerlinde (Tilia platyphyllos) Container</v>
      </c>
      <c r="G110" s="27">
        <v>2.35</v>
      </c>
    </row>
    <row r="111" spans="3:7" x14ac:dyDescent="0.45">
      <c r="F111" t="str">
        <f t="shared" si="2"/>
        <v>Bergulme (Ulmus glabra) Container</v>
      </c>
      <c r="G111" s="27">
        <v>2.35</v>
      </c>
    </row>
    <row r="112" spans="3:7" x14ac:dyDescent="0.45">
      <c r="F112" t="str">
        <f t="shared" si="2"/>
        <v>Bastard Ulme (Ulmus x hollandica) Container</v>
      </c>
      <c r="G112" s="27">
        <v>2.35</v>
      </c>
    </row>
    <row r="113" spans="6:7" x14ac:dyDescent="0.45">
      <c r="F113" t="str">
        <f t="shared" si="2"/>
        <v>Flatterulme (Ulmus laevis) Container</v>
      </c>
      <c r="G113" s="27">
        <v>2.35</v>
      </c>
    </row>
    <row r="114" spans="6:7" x14ac:dyDescent="0.45">
      <c r="F114" t="str">
        <f t="shared" si="2"/>
        <v>Feldulme (Ulmus minor) Container</v>
      </c>
      <c r="G114" s="27">
        <v>2.35</v>
      </c>
    </row>
    <row r="115" spans="6:7" x14ac:dyDescent="0.45">
      <c r="F115" t="str">
        <f t="shared" si="2"/>
        <v>Esskastanie (Castanea sativa) Container</v>
      </c>
      <c r="G115" s="27">
        <v>2.35</v>
      </c>
    </row>
    <row r="116" spans="6:7" x14ac:dyDescent="0.45">
      <c r="F116" t="str">
        <f t="shared" si="2"/>
        <v>Echte Walnuss (Juglans regia) Container</v>
      </c>
      <c r="G116" s="27">
        <v>2.35</v>
      </c>
    </row>
    <row r="117" spans="6:7" x14ac:dyDescent="0.45">
      <c r="F117" t="str">
        <f t="shared" si="2"/>
        <v>Pappeln (nichtheimische Arten und künstliche Hybriden) (Populus spp.) Container</v>
      </c>
      <c r="G117" s="27">
        <v>2.35</v>
      </c>
    </row>
    <row r="118" spans="6:7" x14ac:dyDescent="0.45">
      <c r="F118" t="str">
        <f t="shared" si="2"/>
        <v>Zerreiche (Quercus cerris) Container</v>
      </c>
      <c r="G118" s="27">
        <v>2.35</v>
      </c>
    </row>
    <row r="119" spans="6:7" x14ac:dyDescent="0.45">
      <c r="F119" t="str">
        <f t="shared" si="2"/>
        <v>Flaumeiche (Quercus rubra) Container</v>
      </c>
      <c r="G119" s="54">
        <v>2.35</v>
      </c>
    </row>
    <row r="120" spans="6:7" x14ac:dyDescent="0.45">
      <c r="F120" t="str">
        <f t="shared" si="2"/>
        <v>Roteiche (Quercus rubra) Container</v>
      </c>
      <c r="G120" s="54">
        <v>2.35</v>
      </c>
    </row>
    <row r="121" spans="6:7" x14ac:dyDescent="0.45">
      <c r="F121" s="123" t="str">
        <f t="shared" si="2"/>
        <v>Robinie (Robinia pseudoacacia) Container</v>
      </c>
      <c r="G121" s="54">
        <v>2.35</v>
      </c>
    </row>
    <row r="122" spans="6:7" x14ac:dyDescent="0.45">
      <c r="F122" t="str">
        <f t="shared" ref="F122:F150" si="3">CONCATENATE(C40," ",$A$2)</f>
        <v>Weißtanne (Abies alba) Container</v>
      </c>
      <c r="G122" s="54">
        <v>3.3</v>
      </c>
    </row>
    <row r="123" spans="6:7" x14ac:dyDescent="0.45">
      <c r="F123" t="str">
        <f t="shared" si="3"/>
        <v>Gemeine Eibe (Taxus baccata) Container</v>
      </c>
      <c r="G123" s="27">
        <v>3.3</v>
      </c>
    </row>
    <row r="124" spans="6:7" x14ac:dyDescent="0.45">
      <c r="F124" t="str">
        <f t="shared" si="3"/>
        <v>Waldkiefer (Pinus sylvestris) Container</v>
      </c>
      <c r="G124" s="54">
        <v>1.55</v>
      </c>
    </row>
    <row r="125" spans="6:7" x14ac:dyDescent="0.45">
      <c r="F125" t="str">
        <f t="shared" si="3"/>
        <v>Moor-Kiefer (Pinus rotundata) Container</v>
      </c>
      <c r="G125" s="27">
        <v>1.55</v>
      </c>
    </row>
    <row r="126" spans="6:7" x14ac:dyDescent="0.45">
      <c r="F126" t="str">
        <f t="shared" si="3"/>
        <v>Große Küstentanne (Abies grandis) Container</v>
      </c>
      <c r="G126" s="27">
        <v>3.1</v>
      </c>
    </row>
    <row r="127" spans="6:7" x14ac:dyDescent="0.45">
      <c r="F127" t="str">
        <f t="shared" si="3"/>
        <v>Europäische Lärche (Larix decidua) Container</v>
      </c>
      <c r="G127" s="27">
        <v>3.1</v>
      </c>
    </row>
    <row r="128" spans="6:7" x14ac:dyDescent="0.45">
      <c r="F128" t="str">
        <f t="shared" si="3"/>
        <v>Hybridlärche (Larix x eurolepis) Container</v>
      </c>
      <c r="G128" s="27">
        <v>3.1</v>
      </c>
    </row>
    <row r="129" spans="6:7" x14ac:dyDescent="0.45">
      <c r="F129" t="str">
        <f t="shared" si="3"/>
        <v>Schwarzkiefer (Pinus nigra) Container</v>
      </c>
      <c r="G129" s="27">
        <v>1.55</v>
      </c>
    </row>
    <row r="130" spans="6:7" x14ac:dyDescent="0.45">
      <c r="F130" t="str">
        <f t="shared" si="3"/>
        <v>Douglasie (Pseudotsuga menziesii) Container</v>
      </c>
      <c r="G130" s="27">
        <v>3.1</v>
      </c>
    </row>
    <row r="131" spans="6:7" x14ac:dyDescent="0.45">
      <c r="F131" t="str">
        <f t="shared" si="3"/>
        <v>Blutroter Hartriegel (Cornus sanguinea) Container</v>
      </c>
      <c r="G131" s="27">
        <v>2.8</v>
      </c>
    </row>
    <row r="132" spans="6:7" x14ac:dyDescent="0.45">
      <c r="F132" t="str">
        <f t="shared" si="3"/>
        <v>Gewöhnliche Hasel (Corylus avellana) Container</v>
      </c>
      <c r="G132" s="27">
        <v>2.8</v>
      </c>
    </row>
    <row r="133" spans="6:7" x14ac:dyDescent="0.45">
      <c r="F133" t="str">
        <f t="shared" si="3"/>
        <v>Gewöhnliche Zwergmispel (Cotoneaster integerrimus) Container</v>
      </c>
      <c r="G133" s="27">
        <v>2.8</v>
      </c>
    </row>
    <row r="134" spans="6:7" x14ac:dyDescent="0.45">
      <c r="F134" t="str">
        <f t="shared" si="3"/>
        <v>Zweigriffeliger Weißdorn (Crataegus laevigata) Container</v>
      </c>
      <c r="G134" s="27">
        <v>2.8</v>
      </c>
    </row>
    <row r="135" spans="6:7" x14ac:dyDescent="0.45">
      <c r="F135" t="str">
        <f t="shared" si="3"/>
        <v>Eingriffeliger Weißdorn (Crataegus monogyma) Container</v>
      </c>
      <c r="G135" s="27">
        <v>2.8</v>
      </c>
    </row>
    <row r="136" spans="6:7" x14ac:dyDescent="0.45">
      <c r="F136" t="str">
        <f t="shared" si="3"/>
        <v>Großkelchiger Weißdorn (Crataegus rhipidophylla) Container</v>
      </c>
      <c r="G136" s="27">
        <v>2.8</v>
      </c>
    </row>
    <row r="137" spans="6:7" x14ac:dyDescent="0.45">
      <c r="F137" t="str">
        <f t="shared" si="3"/>
        <v>Schwarzwerdender Geißklee (Cytisus nigricans) Container</v>
      </c>
      <c r="G137" s="27">
        <v>2.8</v>
      </c>
    </row>
    <row r="138" spans="6:7" x14ac:dyDescent="0.45">
      <c r="F138" t="str">
        <f t="shared" si="3"/>
        <v>Besenginster (Cytisus scoparius) Container</v>
      </c>
      <c r="G138" s="27">
        <v>2.8</v>
      </c>
    </row>
    <row r="139" spans="6:7" x14ac:dyDescent="0.45">
      <c r="F139" t="str">
        <f t="shared" si="3"/>
        <v>Gewöhnliches Pfaffenhütchen (Euonymus europaea) Container</v>
      </c>
      <c r="G139" s="27">
        <v>2.8</v>
      </c>
    </row>
    <row r="140" spans="6:7" x14ac:dyDescent="0.45">
      <c r="F140" t="str">
        <f t="shared" si="3"/>
        <v>Faulbaum (Rhamnus frangula) Container</v>
      </c>
      <c r="G140" s="27">
        <v>2.8</v>
      </c>
    </row>
    <row r="141" spans="6:7" x14ac:dyDescent="0.45">
      <c r="F141" t="str">
        <f t="shared" si="3"/>
        <v>Deutscher Ginster (Genista germanica) Container</v>
      </c>
      <c r="G141" s="27">
        <v>2.8</v>
      </c>
    </row>
    <row r="142" spans="6:7" x14ac:dyDescent="0.45">
      <c r="F142" t="str">
        <f t="shared" si="3"/>
        <v>Behaarter Ginster (Genista pilosa) Container</v>
      </c>
      <c r="G142" s="27">
        <v>2.8</v>
      </c>
    </row>
    <row r="143" spans="6:7" x14ac:dyDescent="0.45">
      <c r="F143" t="str">
        <f t="shared" si="3"/>
        <v>Färber-Ginster (Genista tinctoria) Container</v>
      </c>
      <c r="G143" s="27">
        <v>2.8</v>
      </c>
    </row>
    <row r="144" spans="6:7" x14ac:dyDescent="0.45">
      <c r="F144" t="str">
        <f>CONCATENATE(C62," ",$A$2)</f>
        <v>Gemeiner Wacholder (Juniperus Communis) Container</v>
      </c>
      <c r="G144" s="27">
        <v>2.8</v>
      </c>
    </row>
    <row r="145" spans="6:7" x14ac:dyDescent="0.45">
      <c r="F145" t="str">
        <f t="shared" si="3"/>
        <v>Schwarze Heckenkirsche (Lonicera nigra) Container</v>
      </c>
      <c r="G145" s="27">
        <v>2.8</v>
      </c>
    </row>
    <row r="146" spans="6:7" x14ac:dyDescent="0.45">
      <c r="F146" t="str">
        <f t="shared" si="3"/>
        <v>Rote Heckenkirsche (Lonicera xylosteum) Container</v>
      </c>
      <c r="G146" s="27">
        <v>2.8</v>
      </c>
    </row>
    <row r="147" spans="6:7" x14ac:dyDescent="0.45">
      <c r="F147" t="str">
        <f t="shared" si="3"/>
        <v>Mispel (Mespilus germanica) Container</v>
      </c>
      <c r="G147" s="27">
        <v>2.8</v>
      </c>
    </row>
    <row r="148" spans="6:7" x14ac:dyDescent="0.45">
      <c r="F148" t="str">
        <f t="shared" si="3"/>
        <v>Schlehe / Schwarzdorn (Prunus spinosa) Container</v>
      </c>
      <c r="G148" s="27">
        <v>2.8</v>
      </c>
    </row>
    <row r="149" spans="6:7" x14ac:dyDescent="0.45">
      <c r="F149" t="str">
        <f t="shared" si="3"/>
        <v>Purgier-Kreuzdorn (Rhamnus cathartica) Container</v>
      </c>
      <c r="G149" s="27">
        <v>2.8</v>
      </c>
    </row>
    <row r="150" spans="6:7" x14ac:dyDescent="0.45">
      <c r="F150" t="str">
        <f t="shared" si="3"/>
        <v>Alpen-Johannisbeere (Ribes alpinum) Container</v>
      </c>
      <c r="G150" s="27">
        <v>2.8</v>
      </c>
    </row>
    <row r="151" spans="6:7" x14ac:dyDescent="0.45">
      <c r="F151" t="str">
        <f t="shared" ref="F151:F160" si="4">CONCATENATE(C69," ",$A$2)</f>
        <v>Lederblättrige Rose (Rosa caesia) Container</v>
      </c>
      <c r="G151" s="27">
        <v>2.8</v>
      </c>
    </row>
    <row r="152" spans="6:7" x14ac:dyDescent="0.45">
      <c r="F152" t="str">
        <f t="shared" si="4"/>
        <v>Hundsrose (Rosa canina) Container</v>
      </c>
      <c r="G152" s="27">
        <v>2.8</v>
      </c>
    </row>
    <row r="153" spans="6:7" x14ac:dyDescent="0.45">
      <c r="F153" t="str">
        <f t="shared" si="4"/>
        <v>Heckenrose (Rosa corymbifera) Container</v>
      </c>
      <c r="G153" s="27">
        <v>2.8</v>
      </c>
    </row>
    <row r="154" spans="6:7" x14ac:dyDescent="0.45">
      <c r="F154" t="str">
        <f t="shared" si="4"/>
        <v>Vogesenrose (Rosa dumalis) Container</v>
      </c>
      <c r="G154" s="27">
        <v>2.8</v>
      </c>
    </row>
    <row r="155" spans="6:7" x14ac:dyDescent="0.45">
      <c r="F155" t="str">
        <f t="shared" si="4"/>
        <v>falsche/graugrüne Hundsrose (Rosa subcanina) Container</v>
      </c>
      <c r="G155" s="27">
        <v>2.8</v>
      </c>
    </row>
    <row r="156" spans="6:7" x14ac:dyDescent="0.45">
      <c r="F156" t="str">
        <f t="shared" si="4"/>
        <v>Weinrose (Rosa rubiginosa) Container</v>
      </c>
      <c r="G156" s="27">
        <v>2.8</v>
      </c>
    </row>
    <row r="157" spans="6:7" x14ac:dyDescent="0.45">
      <c r="F157" t="str">
        <f t="shared" si="4"/>
        <v>Grauweide / Aschweide (Salix cinerea) Container</v>
      </c>
      <c r="G157" s="27">
        <v>2.8</v>
      </c>
    </row>
    <row r="158" spans="6:7" x14ac:dyDescent="0.45">
      <c r="F158" t="str">
        <f t="shared" si="4"/>
        <v>Ohr-Weide (Salix aurita) Container</v>
      </c>
      <c r="G158" s="27">
        <v>2.8</v>
      </c>
    </row>
    <row r="159" spans="6:7" x14ac:dyDescent="0.45">
      <c r="F159" t="str">
        <f t="shared" si="4"/>
        <v>Purpur-Weide (Salix purpurea) Container</v>
      </c>
      <c r="G159" s="27">
        <v>2.8</v>
      </c>
    </row>
    <row r="160" spans="6:7" x14ac:dyDescent="0.45">
      <c r="F160" t="str">
        <f t="shared" si="4"/>
        <v>Mandel-Weide (Salix triandra) Container</v>
      </c>
      <c r="G160" s="27">
        <v>2.8</v>
      </c>
    </row>
    <row r="161" spans="6:7" x14ac:dyDescent="0.45">
      <c r="F161" t="str">
        <f>CONCATENATE(C79," ",$A$2)</f>
        <v>Korb-Weide (Salix viminalis) Container</v>
      </c>
      <c r="G161" s="27">
        <v>2.8</v>
      </c>
    </row>
    <row r="162" spans="6:7" x14ac:dyDescent="0.45">
      <c r="F162" t="str">
        <f t="shared" ref="F162:F164" si="5">CONCATENATE(C80," ",$A$2)</f>
        <v>Schwarzer Holunder (Sambucus nigra) Container</v>
      </c>
      <c r="G162" s="27">
        <v>2.8</v>
      </c>
    </row>
    <row r="163" spans="6:7" x14ac:dyDescent="0.45">
      <c r="F163" t="str">
        <f t="shared" si="5"/>
        <v>Roter Holunder (Sambucus racemosa) Container</v>
      </c>
      <c r="G163" s="27">
        <v>2.8</v>
      </c>
    </row>
    <row r="164" spans="6:7" x14ac:dyDescent="0.45">
      <c r="F164" t="str">
        <f t="shared" si="5"/>
        <v>Gewöhnlicher Schneeball (Viburnum opulus) Container</v>
      </c>
      <c r="G164" s="27">
        <v>2.8</v>
      </c>
    </row>
    <row r="165" spans="6:7" x14ac:dyDescent="0.45">
      <c r="F165" t="str">
        <f t="shared" ref="F165:F203" si="6">CONCATENATE(C1," ",$A$3)</f>
        <v>Feld-Ahorn (Acer campestre) Wildling</v>
      </c>
      <c r="G165" s="27">
        <v>1.55</v>
      </c>
    </row>
    <row r="166" spans="6:7" x14ac:dyDescent="0.45">
      <c r="F166" t="str">
        <f t="shared" si="6"/>
        <v>Spitzahorn (Acer platanoides) Wildling</v>
      </c>
      <c r="G166" s="27">
        <v>1.55</v>
      </c>
    </row>
    <row r="167" spans="6:7" x14ac:dyDescent="0.45">
      <c r="F167" t="str">
        <f t="shared" si="6"/>
        <v>Bergahorn (Acer pseudoplatanus) Wildling</v>
      </c>
      <c r="G167" s="27">
        <v>1.55</v>
      </c>
    </row>
    <row r="168" spans="6:7" x14ac:dyDescent="0.45">
      <c r="F168" t="str">
        <f t="shared" si="6"/>
        <v>Schwarzerle/ Roterle (Alnus glutinosa) Wildling</v>
      </c>
      <c r="G168" s="27">
        <v>1.55</v>
      </c>
    </row>
    <row r="169" spans="6:7" x14ac:dyDescent="0.45">
      <c r="F169" t="str">
        <f t="shared" si="6"/>
        <v>Grauerle (Alnus incana) Wildling</v>
      </c>
      <c r="G169" s="27">
        <v>1.55</v>
      </c>
    </row>
    <row r="170" spans="6:7" x14ac:dyDescent="0.45">
      <c r="F170" t="str">
        <f t="shared" si="6"/>
        <v>Sandbirke (Betula pendula) Wildling</v>
      </c>
      <c r="G170" s="27">
        <v>1.55</v>
      </c>
    </row>
    <row r="171" spans="6:7" x14ac:dyDescent="0.45">
      <c r="F171" t="str">
        <f t="shared" si="6"/>
        <v>Moorbirke (Betula pubescens) Wildling</v>
      </c>
      <c r="G171" s="27">
        <v>1.55</v>
      </c>
    </row>
    <row r="172" spans="6:7" x14ac:dyDescent="0.45">
      <c r="F172" t="str">
        <f t="shared" si="6"/>
        <v>Hainbuche (Carpinus betulus) Wildling</v>
      </c>
      <c r="G172" s="27">
        <v>1.55</v>
      </c>
    </row>
    <row r="173" spans="6:7" x14ac:dyDescent="0.45">
      <c r="F173" t="str">
        <f t="shared" si="6"/>
        <v>Rotbuche (Fagus sylvatica) Wildling</v>
      </c>
      <c r="G173" s="27">
        <v>1.55</v>
      </c>
    </row>
    <row r="174" spans="6:7" x14ac:dyDescent="0.45">
      <c r="F174" t="str">
        <f t="shared" si="6"/>
        <v>Esche (Fraxinus excelsior) Wildling</v>
      </c>
      <c r="G174" s="27">
        <v>1.55</v>
      </c>
    </row>
    <row r="175" spans="6:7" x14ac:dyDescent="0.45">
      <c r="F175" t="str">
        <f t="shared" si="6"/>
        <v>Wildapfel / Holzapfel (Malus sylvestris) Wildling</v>
      </c>
      <c r="G175" s="27">
        <v>2</v>
      </c>
    </row>
    <row r="176" spans="6:7" x14ac:dyDescent="0.45">
      <c r="F176" t="str">
        <f t="shared" si="6"/>
        <v>Schwarzpappel (Populus nigra) Wildling</v>
      </c>
      <c r="G176" s="27">
        <v>1.55</v>
      </c>
    </row>
    <row r="177" spans="6:7" x14ac:dyDescent="0.45">
      <c r="F177" t="str">
        <f t="shared" si="6"/>
        <v>Zitterpappel / Espe / Aspe (Populus tremula) Wildling</v>
      </c>
      <c r="G177" s="27">
        <v>1.55</v>
      </c>
    </row>
    <row r="178" spans="6:7" x14ac:dyDescent="0.45">
      <c r="F178" t="str">
        <f t="shared" si="6"/>
        <v>Vogelkirsche (Prunus avium) Wildling</v>
      </c>
      <c r="G178" s="27">
        <v>2</v>
      </c>
    </row>
    <row r="179" spans="6:7" x14ac:dyDescent="0.45">
      <c r="F179" t="str">
        <f t="shared" si="6"/>
        <v>Gemeine Traubenkirsche (Prunus padus) Wildling</v>
      </c>
      <c r="G179" s="27">
        <v>2</v>
      </c>
    </row>
    <row r="180" spans="6:7" x14ac:dyDescent="0.45">
      <c r="F180" t="str">
        <f t="shared" si="6"/>
        <v>Wildbirne (Pyrus pyraster) Wildling</v>
      </c>
      <c r="G180" s="27">
        <v>2</v>
      </c>
    </row>
    <row r="181" spans="6:7" x14ac:dyDescent="0.45">
      <c r="F181" t="str">
        <f t="shared" si="6"/>
        <v>Traubeneiche (Quercus petraea) Wildling</v>
      </c>
      <c r="G181" s="27">
        <v>2</v>
      </c>
    </row>
    <row r="182" spans="6:7" x14ac:dyDescent="0.45">
      <c r="F182" t="str">
        <f t="shared" si="6"/>
        <v>Stieleiche (Quercus robur) Wildling</v>
      </c>
      <c r="G182" s="27">
        <v>2</v>
      </c>
    </row>
    <row r="183" spans="6:7" x14ac:dyDescent="0.45">
      <c r="F183" t="str">
        <f t="shared" si="6"/>
        <v>Silberweide (Salix alba) Wildling</v>
      </c>
      <c r="G183" s="27">
        <v>1.55</v>
      </c>
    </row>
    <row r="184" spans="6:7" x14ac:dyDescent="0.45">
      <c r="F184" t="str">
        <f t="shared" si="6"/>
        <v>Salweide (Salix caprea) Wildling</v>
      </c>
      <c r="G184" s="27">
        <v>1.55</v>
      </c>
    </row>
    <row r="185" spans="6:7" x14ac:dyDescent="0.45">
      <c r="F185" t="str">
        <f t="shared" si="6"/>
        <v>Bruchweide (Salix fragilis) Wildling</v>
      </c>
      <c r="G185" s="27">
        <v>1.55</v>
      </c>
    </row>
    <row r="186" spans="6:7" x14ac:dyDescent="0.45">
      <c r="F186" t="str">
        <f t="shared" si="6"/>
        <v>Lorbeerweide (Salix pentandra) Wildling</v>
      </c>
      <c r="G186" s="27">
        <v>1.55</v>
      </c>
    </row>
    <row r="187" spans="6:7" x14ac:dyDescent="0.45">
      <c r="F187" t="str">
        <f t="shared" si="6"/>
        <v>Mehlbeere (Sorbus aria) Wildling</v>
      </c>
      <c r="G187" s="27">
        <v>2</v>
      </c>
    </row>
    <row r="188" spans="6:7" x14ac:dyDescent="0.45">
      <c r="F188" t="str">
        <f t="shared" si="6"/>
        <v>Eberesche (Sorbus aucuparia) Wildling</v>
      </c>
      <c r="G188" s="27">
        <v>2</v>
      </c>
    </row>
    <row r="189" spans="6:7" x14ac:dyDescent="0.45">
      <c r="F189" t="str">
        <f t="shared" si="6"/>
        <v>Speierling (Sorbus domestica) Wildling</v>
      </c>
      <c r="G189" s="27">
        <v>2</v>
      </c>
    </row>
    <row r="190" spans="6:7" x14ac:dyDescent="0.45">
      <c r="F190" t="str">
        <f t="shared" si="6"/>
        <v>Elsbeere (Sorbus torminalis) Wildling</v>
      </c>
      <c r="G190" s="27">
        <v>2</v>
      </c>
    </row>
    <row r="191" spans="6:7" x14ac:dyDescent="0.45">
      <c r="F191" t="str">
        <f t="shared" si="6"/>
        <v>Winterlinde (Tilia cordata) Wildling</v>
      </c>
      <c r="G191" s="27">
        <v>1.55</v>
      </c>
    </row>
    <row r="192" spans="6:7" x14ac:dyDescent="0.45">
      <c r="F192" t="str">
        <f t="shared" si="6"/>
        <v>Sommerlinde (Tilia platyphyllos) Wildling</v>
      </c>
      <c r="G192" s="27">
        <v>1.55</v>
      </c>
    </row>
    <row r="193" spans="6:7" x14ac:dyDescent="0.45">
      <c r="F193" t="str">
        <f t="shared" si="6"/>
        <v>Bergulme (Ulmus glabra) Wildling</v>
      </c>
      <c r="G193" s="27">
        <v>1.55</v>
      </c>
    </row>
    <row r="194" spans="6:7" x14ac:dyDescent="0.45">
      <c r="F194" t="str">
        <f t="shared" si="6"/>
        <v>Bastard Ulme (Ulmus x hollandica) Wildling</v>
      </c>
      <c r="G194" s="27">
        <v>1.55</v>
      </c>
    </row>
    <row r="195" spans="6:7" x14ac:dyDescent="0.45">
      <c r="F195" t="str">
        <f t="shared" si="6"/>
        <v>Flatterulme (Ulmus laevis) Wildling</v>
      </c>
      <c r="G195" s="27">
        <v>1.55</v>
      </c>
    </row>
    <row r="196" spans="6:7" x14ac:dyDescent="0.45">
      <c r="F196" t="str">
        <f t="shared" si="6"/>
        <v>Feldulme (Ulmus minor) Wildling</v>
      </c>
      <c r="G196" s="27">
        <v>1.55</v>
      </c>
    </row>
    <row r="197" spans="6:7" x14ac:dyDescent="0.45">
      <c r="F197" t="str">
        <f t="shared" si="6"/>
        <v>Esskastanie (Castanea sativa) Wildling</v>
      </c>
      <c r="G197" s="27">
        <v>1.55</v>
      </c>
    </row>
    <row r="198" spans="6:7" x14ac:dyDescent="0.45">
      <c r="F198" t="str">
        <f t="shared" si="6"/>
        <v>Echte Walnuss (Juglans regia) Wildling</v>
      </c>
      <c r="G198" s="27">
        <v>1.55</v>
      </c>
    </row>
    <row r="199" spans="6:7" x14ac:dyDescent="0.45">
      <c r="F199" t="str">
        <f t="shared" si="6"/>
        <v>Pappeln (nichtheimische Arten und künstliche Hybriden) (Populus spp.) Wildling</v>
      </c>
      <c r="G199" s="27">
        <v>1.55</v>
      </c>
    </row>
    <row r="200" spans="6:7" x14ac:dyDescent="0.45">
      <c r="F200" t="str">
        <f t="shared" si="6"/>
        <v>Zerreiche (Quercus cerris) Wildling</v>
      </c>
      <c r="G200" s="27">
        <v>1.55</v>
      </c>
    </row>
    <row r="201" spans="6:7" x14ac:dyDescent="0.45">
      <c r="F201" t="str">
        <f t="shared" si="6"/>
        <v>Flaumeiche (Quercus rubra) Wildling</v>
      </c>
      <c r="G201" s="27">
        <v>1.55</v>
      </c>
    </row>
    <row r="202" spans="6:7" x14ac:dyDescent="0.45">
      <c r="F202" t="str">
        <f t="shared" si="6"/>
        <v>Roteiche (Quercus rubra) Wildling</v>
      </c>
      <c r="G202" s="27">
        <v>1.55</v>
      </c>
    </row>
    <row r="203" spans="6:7" x14ac:dyDescent="0.45">
      <c r="F203" s="123" t="str">
        <f t="shared" si="6"/>
        <v>Robinie (Robinia pseudoacacia) Wildling</v>
      </c>
      <c r="G203" s="27">
        <v>1.55</v>
      </c>
    </row>
    <row r="204" spans="6:7" x14ac:dyDescent="0.45">
      <c r="F204" t="str">
        <f t="shared" ref="F204:F232" si="7">CONCATENATE(C40," ",$A$3)</f>
        <v>Weißtanne (Abies alba) Wildling</v>
      </c>
      <c r="G204" s="27">
        <v>2.5</v>
      </c>
    </row>
    <row r="205" spans="6:7" x14ac:dyDescent="0.45">
      <c r="F205" t="str">
        <f t="shared" si="7"/>
        <v>Gemeine Eibe (Taxus baccata) Wildling</v>
      </c>
      <c r="G205" s="27">
        <v>2.5</v>
      </c>
    </row>
    <row r="206" spans="6:7" x14ac:dyDescent="0.45">
      <c r="F206" t="str">
        <f t="shared" si="7"/>
        <v>Waldkiefer (Pinus sylvestris) Wildling</v>
      </c>
      <c r="G206" s="27">
        <v>0.7</v>
      </c>
    </row>
    <row r="207" spans="6:7" x14ac:dyDescent="0.45">
      <c r="F207" t="str">
        <f t="shared" si="7"/>
        <v>Moor-Kiefer (Pinus rotundata) Wildling</v>
      </c>
      <c r="G207" s="27">
        <v>0.7</v>
      </c>
    </row>
    <row r="208" spans="6:7" x14ac:dyDescent="0.45">
      <c r="F208" t="str">
        <f t="shared" si="7"/>
        <v>Große Küstentanne (Abies grandis) Wildling</v>
      </c>
      <c r="G208" s="27">
        <v>2.25</v>
      </c>
    </row>
    <row r="209" spans="6:7" x14ac:dyDescent="0.45">
      <c r="F209" t="str">
        <f t="shared" si="7"/>
        <v>Europäische Lärche (Larix decidua) Wildling</v>
      </c>
      <c r="G209" s="27">
        <v>2.25</v>
      </c>
    </row>
    <row r="210" spans="6:7" x14ac:dyDescent="0.45">
      <c r="F210" t="str">
        <f t="shared" si="7"/>
        <v>Hybridlärche (Larix x eurolepis) Wildling</v>
      </c>
      <c r="G210" s="27">
        <v>2.1</v>
      </c>
    </row>
    <row r="211" spans="6:7" x14ac:dyDescent="0.45">
      <c r="F211" t="str">
        <f t="shared" si="7"/>
        <v>Schwarzkiefer (Pinus nigra) Wildling</v>
      </c>
      <c r="G211" s="27">
        <v>0.7</v>
      </c>
    </row>
    <row r="212" spans="6:7" x14ac:dyDescent="0.45">
      <c r="F212" t="str">
        <f t="shared" si="7"/>
        <v>Douglasie (Pseudotsuga menziesii) Wildling</v>
      </c>
      <c r="G212" s="27">
        <v>2.25</v>
      </c>
    </row>
    <row r="213" spans="6:7" x14ac:dyDescent="0.45">
      <c r="F213" t="str">
        <f t="shared" si="7"/>
        <v>Blutroter Hartriegel (Cornus sanguinea) Wildling</v>
      </c>
      <c r="G213" s="27">
        <v>2</v>
      </c>
    </row>
    <row r="214" spans="6:7" x14ac:dyDescent="0.45">
      <c r="F214" t="str">
        <f t="shared" si="7"/>
        <v>Gewöhnliche Hasel (Corylus avellana) Wildling</v>
      </c>
      <c r="G214" s="27">
        <v>2</v>
      </c>
    </row>
    <row r="215" spans="6:7" x14ac:dyDescent="0.45">
      <c r="F215" t="str">
        <f t="shared" si="7"/>
        <v>Gewöhnliche Zwergmispel (Cotoneaster integerrimus) Wildling</v>
      </c>
      <c r="G215" s="27">
        <v>2</v>
      </c>
    </row>
    <row r="216" spans="6:7" x14ac:dyDescent="0.45">
      <c r="F216" t="str">
        <f t="shared" si="7"/>
        <v>Zweigriffeliger Weißdorn (Crataegus laevigata) Wildling</v>
      </c>
      <c r="G216" s="27">
        <v>2</v>
      </c>
    </row>
    <row r="217" spans="6:7" x14ac:dyDescent="0.45">
      <c r="F217" t="str">
        <f t="shared" si="7"/>
        <v>Eingriffeliger Weißdorn (Crataegus monogyma) Wildling</v>
      </c>
      <c r="G217" s="27">
        <v>2</v>
      </c>
    </row>
    <row r="218" spans="6:7" x14ac:dyDescent="0.45">
      <c r="F218" t="str">
        <f t="shared" si="7"/>
        <v>Großkelchiger Weißdorn (Crataegus rhipidophylla) Wildling</v>
      </c>
      <c r="G218" s="27">
        <v>2</v>
      </c>
    </row>
    <row r="219" spans="6:7" x14ac:dyDescent="0.45">
      <c r="F219" t="str">
        <f t="shared" si="7"/>
        <v>Schwarzwerdender Geißklee (Cytisus nigricans) Wildling</v>
      </c>
      <c r="G219" s="27">
        <v>2</v>
      </c>
    </row>
    <row r="220" spans="6:7" x14ac:dyDescent="0.45">
      <c r="F220" t="str">
        <f t="shared" si="7"/>
        <v>Besenginster (Cytisus scoparius) Wildling</v>
      </c>
      <c r="G220" s="27">
        <v>2</v>
      </c>
    </row>
    <row r="221" spans="6:7" x14ac:dyDescent="0.45">
      <c r="F221" t="str">
        <f t="shared" si="7"/>
        <v>Gewöhnliches Pfaffenhütchen (Euonymus europaea) Wildling</v>
      </c>
      <c r="G221" s="27">
        <v>2</v>
      </c>
    </row>
    <row r="222" spans="6:7" x14ac:dyDescent="0.45">
      <c r="F222" t="str">
        <f t="shared" si="7"/>
        <v>Faulbaum (Rhamnus frangula) Wildling</v>
      </c>
      <c r="G222" s="27">
        <v>2</v>
      </c>
    </row>
    <row r="223" spans="6:7" x14ac:dyDescent="0.45">
      <c r="F223" t="str">
        <f t="shared" si="7"/>
        <v>Deutscher Ginster (Genista germanica) Wildling</v>
      </c>
      <c r="G223" s="27">
        <v>2</v>
      </c>
    </row>
    <row r="224" spans="6:7" x14ac:dyDescent="0.45">
      <c r="F224" t="str">
        <f t="shared" si="7"/>
        <v>Behaarter Ginster (Genista pilosa) Wildling</v>
      </c>
      <c r="G224" s="27">
        <v>2</v>
      </c>
    </row>
    <row r="225" spans="6:7" x14ac:dyDescent="0.45">
      <c r="F225" t="str">
        <f t="shared" si="7"/>
        <v>Färber-Ginster (Genista tinctoria) Wildling</v>
      </c>
      <c r="G225" s="27">
        <v>2</v>
      </c>
    </row>
    <row r="226" spans="6:7" x14ac:dyDescent="0.45">
      <c r="F226" t="str">
        <f t="shared" si="7"/>
        <v>Gemeiner Wacholder (Juniperus Communis) Wildling</v>
      </c>
      <c r="G226" s="27">
        <v>2</v>
      </c>
    </row>
    <row r="227" spans="6:7" x14ac:dyDescent="0.45">
      <c r="F227" t="str">
        <f t="shared" si="7"/>
        <v>Schwarze Heckenkirsche (Lonicera nigra) Wildling</v>
      </c>
      <c r="G227" s="27">
        <v>2</v>
      </c>
    </row>
    <row r="228" spans="6:7" x14ac:dyDescent="0.45">
      <c r="F228" t="str">
        <f t="shared" si="7"/>
        <v>Rote Heckenkirsche (Lonicera xylosteum) Wildling</v>
      </c>
      <c r="G228" s="27">
        <v>2</v>
      </c>
    </row>
    <row r="229" spans="6:7" x14ac:dyDescent="0.45">
      <c r="F229" t="str">
        <f t="shared" si="7"/>
        <v>Mispel (Mespilus germanica) Wildling</v>
      </c>
      <c r="G229" s="27">
        <v>2</v>
      </c>
    </row>
    <row r="230" spans="6:7" x14ac:dyDescent="0.45">
      <c r="F230" t="str">
        <f>CONCATENATE(C66," ",$A$3)</f>
        <v>Schlehe / Schwarzdorn (Prunus spinosa) Wildling</v>
      </c>
      <c r="G230" s="27">
        <v>2</v>
      </c>
    </row>
    <row r="231" spans="6:7" x14ac:dyDescent="0.45">
      <c r="F231" t="str">
        <f t="shared" si="7"/>
        <v>Purgier-Kreuzdorn (Rhamnus cathartica) Wildling</v>
      </c>
      <c r="G231" s="27">
        <v>2</v>
      </c>
    </row>
    <row r="232" spans="6:7" x14ac:dyDescent="0.45">
      <c r="F232" t="str">
        <f t="shared" si="7"/>
        <v>Alpen-Johannisbeere (Ribes alpinum) Wildling</v>
      </c>
      <c r="G232" s="27">
        <v>2</v>
      </c>
    </row>
    <row r="233" spans="6:7" x14ac:dyDescent="0.45">
      <c r="F233" t="str">
        <f t="shared" ref="F233:F243" si="8">CONCATENATE(C69," ",$A$3)</f>
        <v>Lederblättrige Rose (Rosa caesia) Wildling</v>
      </c>
      <c r="G233" s="27">
        <v>2</v>
      </c>
    </row>
    <row r="234" spans="6:7" x14ac:dyDescent="0.45">
      <c r="F234" t="str">
        <f t="shared" si="8"/>
        <v>Hundsrose (Rosa canina) Wildling</v>
      </c>
      <c r="G234" s="27">
        <v>2</v>
      </c>
    </row>
    <row r="235" spans="6:7" x14ac:dyDescent="0.45">
      <c r="F235" t="str">
        <f t="shared" si="8"/>
        <v>Heckenrose (Rosa corymbifera) Wildling</v>
      </c>
      <c r="G235" s="27">
        <v>2</v>
      </c>
    </row>
    <row r="236" spans="6:7" x14ac:dyDescent="0.45">
      <c r="F236" t="str">
        <f t="shared" si="8"/>
        <v>Vogesenrose (Rosa dumalis) Wildling</v>
      </c>
      <c r="G236" s="27">
        <v>2</v>
      </c>
    </row>
    <row r="237" spans="6:7" x14ac:dyDescent="0.45">
      <c r="F237" t="str">
        <f t="shared" si="8"/>
        <v>falsche/graugrüne Hundsrose (Rosa subcanina) Wildling</v>
      </c>
      <c r="G237" s="27">
        <v>2</v>
      </c>
    </row>
    <row r="238" spans="6:7" x14ac:dyDescent="0.45">
      <c r="F238" t="str">
        <f t="shared" si="8"/>
        <v>Weinrose (Rosa rubiginosa) Wildling</v>
      </c>
      <c r="G238" s="27">
        <v>2</v>
      </c>
    </row>
    <row r="239" spans="6:7" x14ac:dyDescent="0.45">
      <c r="F239" t="str">
        <f t="shared" si="8"/>
        <v>Grauweide / Aschweide (Salix cinerea) Wildling</v>
      </c>
      <c r="G239" s="27">
        <v>2</v>
      </c>
    </row>
    <row r="240" spans="6:7" x14ac:dyDescent="0.45">
      <c r="F240" t="str">
        <f t="shared" si="8"/>
        <v>Ohr-Weide (Salix aurita) Wildling</v>
      </c>
      <c r="G240" s="27">
        <v>2</v>
      </c>
    </row>
    <row r="241" spans="6:7" x14ac:dyDescent="0.45">
      <c r="F241" t="str">
        <f t="shared" si="8"/>
        <v>Purpur-Weide (Salix purpurea) Wildling</v>
      </c>
      <c r="G241" s="27">
        <v>2</v>
      </c>
    </row>
    <row r="242" spans="6:7" x14ac:dyDescent="0.45">
      <c r="F242" t="str">
        <f t="shared" si="8"/>
        <v>Mandel-Weide (Salix triandra) Wildling</v>
      </c>
      <c r="G242" s="27">
        <v>2</v>
      </c>
    </row>
    <row r="243" spans="6:7" x14ac:dyDescent="0.45">
      <c r="F243" t="str">
        <f t="shared" si="8"/>
        <v>Korb-Weide (Salix viminalis) Wildling</v>
      </c>
      <c r="G243" s="27">
        <v>2</v>
      </c>
    </row>
    <row r="244" spans="6:7" x14ac:dyDescent="0.45">
      <c r="F244" t="str">
        <f>CONCATENATE(C80," ",$A$3)</f>
        <v>Schwarzer Holunder (Sambucus nigra) Wildling</v>
      </c>
      <c r="G244" s="27">
        <v>2</v>
      </c>
    </row>
    <row r="245" spans="6:7" x14ac:dyDescent="0.45">
      <c r="F245" t="str">
        <f t="shared" ref="F245:F246" si="9">CONCATENATE(C81," ",$A$3)</f>
        <v>Roter Holunder (Sambucus racemosa) Wildling</v>
      </c>
      <c r="G245" s="27">
        <v>2</v>
      </c>
    </row>
    <row r="246" spans="6:7" x14ac:dyDescent="0.45">
      <c r="F246" t="str">
        <f t="shared" si="9"/>
        <v>Gewöhnlicher Schneeball (Viburnum opulus) Wildling</v>
      </c>
      <c r="G246" s="27">
        <v>2</v>
      </c>
    </row>
    <row r="247" spans="6:7" x14ac:dyDescent="0.45">
      <c r="G247" s="27"/>
    </row>
    <row r="248" spans="6:7" x14ac:dyDescent="0.45">
      <c r="G248" s="27"/>
    </row>
    <row r="249" spans="6:7" x14ac:dyDescent="0.45">
      <c r="G249" s="27"/>
    </row>
    <row r="250" spans="6:7" x14ac:dyDescent="0.45">
      <c r="G250" s="27"/>
    </row>
    <row r="251" spans="6:7" x14ac:dyDescent="0.45">
      <c r="G251" s="27"/>
    </row>
    <row r="252" spans="6:7" x14ac:dyDescent="0.45">
      <c r="G252" s="27"/>
    </row>
    <row r="253" spans="6:7" x14ac:dyDescent="0.45">
      <c r="G253" s="27"/>
    </row>
    <row r="254" spans="6:7" x14ac:dyDescent="0.45">
      <c r="G254" s="27"/>
    </row>
    <row r="255" spans="6:7" x14ac:dyDescent="0.45">
      <c r="G255" s="27"/>
    </row>
    <row r="256" spans="6:7" x14ac:dyDescent="0.45">
      <c r="G256" s="27"/>
    </row>
    <row r="257" spans="7:7" x14ac:dyDescent="0.45">
      <c r="G257" s="27"/>
    </row>
    <row r="258" spans="7:7" x14ac:dyDescent="0.45">
      <c r="G258" s="27"/>
    </row>
    <row r="259" spans="7:7" x14ac:dyDescent="0.45">
      <c r="G259" s="27"/>
    </row>
    <row r="260" spans="7:7" x14ac:dyDescent="0.45">
      <c r="G260" s="27"/>
    </row>
    <row r="261" spans="7:7" x14ac:dyDescent="0.45">
      <c r="G261" s="27"/>
    </row>
    <row r="262" spans="7:7" x14ac:dyDescent="0.45">
      <c r="G262" s="27"/>
    </row>
    <row r="263" spans="7:7" x14ac:dyDescent="0.45">
      <c r="G263" s="27"/>
    </row>
    <row r="264" spans="7:7" x14ac:dyDescent="0.45">
      <c r="G264" s="27"/>
    </row>
    <row r="265" spans="7:7" x14ac:dyDescent="0.45">
      <c r="G265" s="27"/>
    </row>
    <row r="266" spans="7:7" x14ac:dyDescent="0.45">
      <c r="G266" s="27"/>
    </row>
    <row r="267" spans="7:7" x14ac:dyDescent="0.45">
      <c r="G267" s="27"/>
    </row>
    <row r="268" spans="7:7" x14ac:dyDescent="0.45">
      <c r="G268" s="27"/>
    </row>
    <row r="269" spans="7:7" x14ac:dyDescent="0.45">
      <c r="G269" s="27"/>
    </row>
    <row r="270" spans="7:7" x14ac:dyDescent="0.45">
      <c r="G270" s="27"/>
    </row>
    <row r="271" spans="7:7" x14ac:dyDescent="0.45">
      <c r="G271" s="27"/>
    </row>
    <row r="272" spans="7:7" x14ac:dyDescent="0.45">
      <c r="G272" s="27"/>
    </row>
    <row r="273" spans="7:7" x14ac:dyDescent="0.45">
      <c r="G273" s="27"/>
    </row>
    <row r="274" spans="7:7" x14ac:dyDescent="0.45">
      <c r="G274" s="27"/>
    </row>
    <row r="275" spans="7:7" x14ac:dyDescent="0.45">
      <c r="G275" s="27"/>
    </row>
    <row r="276" spans="7:7" x14ac:dyDescent="0.45">
      <c r="G276" s="27"/>
    </row>
    <row r="277" spans="7:7" x14ac:dyDescent="0.45">
      <c r="G277" s="27"/>
    </row>
    <row r="278" spans="7:7" x14ac:dyDescent="0.45">
      <c r="G278" s="27"/>
    </row>
    <row r="279" spans="7:7" x14ac:dyDescent="0.45">
      <c r="G279" s="27"/>
    </row>
    <row r="280" spans="7:7" x14ac:dyDescent="0.45">
      <c r="G280" s="27"/>
    </row>
    <row r="281" spans="7:7" x14ac:dyDescent="0.45">
      <c r="G281" s="27"/>
    </row>
    <row r="282" spans="7:7" x14ac:dyDescent="0.45">
      <c r="G282" s="27"/>
    </row>
    <row r="283" spans="7:7" x14ac:dyDescent="0.45">
      <c r="G283" s="27"/>
    </row>
    <row r="284" spans="7:7" x14ac:dyDescent="0.45">
      <c r="G284" s="27"/>
    </row>
    <row r="285" spans="7:7" x14ac:dyDescent="0.45">
      <c r="G285" s="27"/>
    </row>
    <row r="286" spans="7:7" x14ac:dyDescent="0.45">
      <c r="G286" s="27"/>
    </row>
    <row r="287" spans="7:7" x14ac:dyDescent="0.45">
      <c r="G287" s="27"/>
    </row>
    <row r="288" spans="7:7" x14ac:dyDescent="0.45">
      <c r="G288" s="27"/>
    </row>
    <row r="289" spans="7:7" x14ac:dyDescent="0.45">
      <c r="G289" s="27"/>
    </row>
    <row r="290" spans="7:7" x14ac:dyDescent="0.45">
      <c r="G290" s="27"/>
    </row>
    <row r="291" spans="7:7" x14ac:dyDescent="0.45">
      <c r="G291" s="27"/>
    </row>
    <row r="292" spans="7:7" x14ac:dyDescent="0.45">
      <c r="G292" s="27"/>
    </row>
    <row r="293" spans="7:7" x14ac:dyDescent="0.45">
      <c r="G293" s="27"/>
    </row>
    <row r="294" spans="7:7" x14ac:dyDescent="0.45">
      <c r="G294" s="27"/>
    </row>
    <row r="295" spans="7:7" x14ac:dyDescent="0.45">
      <c r="G295" s="27"/>
    </row>
    <row r="296" spans="7:7" x14ac:dyDescent="0.45">
      <c r="G296" s="27"/>
    </row>
    <row r="297" spans="7:7" x14ac:dyDescent="0.45">
      <c r="G297" s="27"/>
    </row>
    <row r="298" spans="7:7" x14ac:dyDescent="0.45">
      <c r="G298" s="27"/>
    </row>
    <row r="299" spans="7:7" x14ac:dyDescent="0.45">
      <c r="G299" s="27"/>
    </row>
    <row r="300" spans="7:7" x14ac:dyDescent="0.45">
      <c r="G300" s="27"/>
    </row>
    <row r="301" spans="7:7" x14ac:dyDescent="0.45">
      <c r="G301" s="27"/>
    </row>
    <row r="302" spans="7:7" x14ac:dyDescent="0.45">
      <c r="G302" s="27"/>
    </row>
    <row r="303" spans="7:7" x14ac:dyDescent="0.45">
      <c r="G303" s="27"/>
    </row>
    <row r="304" spans="7:7" x14ac:dyDescent="0.45">
      <c r="G304" s="27"/>
    </row>
    <row r="305" spans="6:7" x14ac:dyDescent="0.45">
      <c r="G305" s="27"/>
    </row>
    <row r="306" spans="6:7" x14ac:dyDescent="0.45">
      <c r="F306" s="5"/>
    </row>
  </sheetData>
  <sheetProtection selectLockedCells="1"/>
  <protectedRanges>
    <protectedRange sqref="K1:K6" name="Bereich1"/>
  </protectedRanges>
  <pageMargins left="0.7" right="0.7" top="0.75" bottom="0.75" header="0.3" footer="0.3"/>
  <pageSetup paperSize="9" orientation="portrait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I26" sqref="I26"/>
    </sheetView>
  </sheetViews>
  <sheetFormatPr baseColWidth="10" defaultColWidth="9.1328125" defaultRowHeight="14.25" x14ac:dyDescent="0.45"/>
  <cols>
    <col min="8" max="8" width="16.53125" customWidth="1"/>
  </cols>
  <sheetData>
    <row r="1" spans="1:9" x14ac:dyDescent="0.45">
      <c r="H1" t="s">
        <v>27</v>
      </c>
      <c r="I1">
        <v>1</v>
      </c>
    </row>
    <row r="2" spans="1:9" x14ac:dyDescent="0.45">
      <c r="H2" t="s">
        <v>28</v>
      </c>
      <c r="I2">
        <v>2</v>
      </c>
    </row>
    <row r="3" spans="1:9" x14ac:dyDescent="0.45">
      <c r="A3" t="s">
        <v>48</v>
      </c>
      <c r="B3" t="s">
        <v>27</v>
      </c>
      <c r="H3" t="s">
        <v>29</v>
      </c>
      <c r="I3">
        <v>3</v>
      </c>
    </row>
    <row r="4" spans="1:9" x14ac:dyDescent="0.45">
      <c r="A4" t="s">
        <v>49</v>
      </c>
      <c r="B4">
        <f>SUMIF(H1:H7,B3,I1:I7)</f>
        <v>1</v>
      </c>
      <c r="H4" t="s">
        <v>16</v>
      </c>
      <c r="I4">
        <v>4</v>
      </c>
    </row>
    <row r="5" spans="1:9" x14ac:dyDescent="0.45">
      <c r="H5" t="s">
        <v>30</v>
      </c>
      <c r="I5">
        <v>5</v>
      </c>
    </row>
    <row r="6" spans="1:9" x14ac:dyDescent="0.45">
      <c r="H6" t="s">
        <v>31</v>
      </c>
      <c r="I6">
        <v>6</v>
      </c>
    </row>
    <row r="7" spans="1:9" x14ac:dyDescent="0.45">
      <c r="H7" t="s">
        <v>32</v>
      </c>
      <c r="I7">
        <v>7</v>
      </c>
    </row>
  </sheetData>
  <dataValidations count="1">
    <dataValidation type="list" allowBlank="1" showInputMessage="1" showErrorMessage="1" sqref="B3">
      <formula1>$H$1:$H$7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q 1 Z T U / W R M i i o A A A A + A A A A B I A H A B D b 2 5 m a W c v U G F j a 2 F n Z S 5 4 b W w g o h g A K K A U A A A A A A A A A A A A A A A A A A A A A A A A A A A A h Y 9 N C s I w G E S v U r J v / t S i 8 j V d q D s L g i B u S x r b Y J t K k 5 r e z Y V H 8 g o W t O r O 5 Q x v 4 M 3 j d o e k r 6 v g q l q r G x M j h i k K l J F N r k 0 R o 8 6 d w j l K B O w y e c 4 K F Q y w s c v e 6 h i V z l 2 W h H j v s Z / g p i 0 I p 5 S R Y 7 r d y 1 L V W a i N d Z m R C n 1 W + f 8 V E n B 4 y Q i O I 4 Z n b M H x N G J A x h p S b b 4 I H 4 w x B f J T w q q r X N c q k a t w v Q E y R i D v F + I J U E s D B B Q A A g A I A K t W U 1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r V l N T K I p H u A 4 A A A A R A A A A E w A c A E Z v c m 1 1 b G F z L 1 N l Y 3 R p b 2 4 x L m 0 g o h g A K K A U A A A A A A A A A A A A A A A A A A A A A A A A A A A A K 0 5 N L s n M z 1 M I h t C G 1 g B Q S w E C L Q A U A A I A C A C r V l N T 9 Z E y K K g A A A D 4 A A A A E g A A A A A A A A A A A A A A A A A A A A A A Q 2 9 u Z m l n L 1 B h Y 2 t h Z 2 U u e G 1 s U E s B A i 0 A F A A C A A g A q 1 Z T U w / K 6 a u k A A A A 6 Q A A A B M A A A A A A A A A A A A A A A A A 9 A A A A F t D b 2 5 0 Z W 5 0 X 1 R 5 c G V z X S 5 4 b W x Q S w E C L Q A U A A I A C A C r V l N T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n O N 9 a D w d X E e v c h v d e I g w q Q A A A A A C A A A A A A A D Z g A A w A A A A B A A A A A 2 7 Y R C G q b x 2 u b a P h h G 9 8 R t A A A A A A S A A A C g A A A A E A A A A N u 5 6 2 q k j T E a f g o / 8 u f u h J x Q A A A A R Y d t E 0 2 Y T e y 7 K t x O E c l L y j j e / a 1 + p V d L a v f p A r i P 9 C 3 S J c D Y v G v D q j 8 u N f H 5 H B M 9 M W 3 Q 7 1 b g C M i J + 0 F m 8 P O b v h L f 8 H 8 H k k A o 7 w N h 3 G 7 B u A M U A A A A K + h 8 O R e d 2 U 1 d h O G / t q 1 y 9 I w H / 5 E = < / D a t a M a s h u p > 
</file>

<file path=customXml/itemProps1.xml><?xml version="1.0" encoding="utf-8"?>
<ds:datastoreItem xmlns:ds="http://schemas.openxmlformats.org/officeDocument/2006/customXml" ds:itemID="{CD1CCBA2-DA71-4285-9666-E360E5C10B5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Hinterlegung</vt:lpstr>
      <vt:lpstr>Tabelle3</vt:lpstr>
      <vt:lpstr>Tabelle1!Druckbereich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2025-09-25T06:18:23Z</dcterms:modified>
</cp:coreProperties>
</file>