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940" windowHeight="6435"/>
  </bookViews>
  <sheets>
    <sheet name="Tabelle1" sheetId="1" r:id="rId1"/>
    <sheet name="Hinterlegung" sheetId="2" r:id="rId2"/>
    <sheet name="Tabelle3" sheetId="3" r:id="rId3"/>
  </sheets>
  <definedNames>
    <definedName name="_xlnm.Print_Area" localSheetId="0">Tabelle1!$A$1:$L$36</definedName>
  </definedNames>
  <calcPr calcId="162913"/>
</workbook>
</file>

<file path=xl/calcChain.xml><?xml version="1.0" encoding="utf-8"?>
<calcChain xmlns="http://schemas.openxmlformats.org/spreadsheetml/2006/main">
  <c r="F11" i="2" l="1"/>
  <c r="F10" i="2"/>
  <c r="F9" i="2"/>
  <c r="G7" i="1" l="1"/>
  <c r="K7" i="1" l="1"/>
  <c r="L7" i="1" l="1"/>
  <c r="L32" i="1" l="1"/>
  <c r="L31" i="1"/>
  <c r="L30" i="1"/>
  <c r="L29" i="1"/>
  <c r="L28" i="1"/>
  <c r="L27" i="1"/>
  <c r="F46" i="2" l="1"/>
  <c r="F119" i="2"/>
  <c r="F73" i="2"/>
  <c r="F27" i="2"/>
  <c r="F138" i="2"/>
  <c r="F115" i="2"/>
  <c r="F116" i="2"/>
  <c r="F117" i="2"/>
  <c r="F118" i="2"/>
  <c r="F120" i="2"/>
  <c r="F92" i="2"/>
  <c r="F95" i="2"/>
  <c r="F72" i="2" l="1"/>
  <c r="F74" i="2"/>
  <c r="F69" i="2"/>
  <c r="F70" i="2"/>
  <c r="F71" i="2"/>
  <c r="F49" i="2"/>
  <c r="F25" i="2"/>
  <c r="F24" i="2"/>
  <c r="F23" i="2"/>
  <c r="F3" i="2"/>
  <c r="F94" i="2" l="1"/>
  <c r="F96" i="2"/>
  <c r="F97" i="2"/>
  <c r="F98" i="2"/>
  <c r="F99" i="2"/>
  <c r="F100" i="2"/>
  <c r="F104" i="2"/>
  <c r="F105" i="2"/>
  <c r="F106" i="2"/>
  <c r="F107" i="2"/>
  <c r="F108" i="2"/>
  <c r="F109" i="2"/>
  <c r="F110" i="2"/>
  <c r="F111" i="2"/>
  <c r="F112" i="2"/>
  <c r="F113" i="2"/>
  <c r="F114" i="2"/>
  <c r="F121" i="2"/>
  <c r="F126" i="2"/>
  <c r="F122" i="2"/>
  <c r="F123" i="2"/>
  <c r="F124" i="2"/>
  <c r="F125" i="2"/>
  <c r="F127" i="2"/>
  <c r="F128" i="2"/>
  <c r="F129" i="2"/>
  <c r="F130" i="2"/>
  <c r="F131" i="2"/>
  <c r="F132" i="2"/>
  <c r="F133" i="2"/>
  <c r="F134" i="2"/>
  <c r="F135" i="2"/>
  <c r="F136" i="2"/>
  <c r="F137" i="2"/>
  <c r="F93" i="2"/>
  <c r="F89" i="2"/>
  <c r="F90" i="2"/>
  <c r="F91" i="2"/>
  <c r="F48" i="2"/>
  <c r="F50" i="2"/>
  <c r="F51" i="2"/>
  <c r="F52" i="2"/>
  <c r="F53" i="2"/>
  <c r="F54" i="2"/>
  <c r="F58" i="2"/>
  <c r="F59" i="2"/>
  <c r="F60" i="2"/>
  <c r="F61" i="2"/>
  <c r="F62" i="2"/>
  <c r="F63" i="2"/>
  <c r="F64" i="2"/>
  <c r="F65" i="2"/>
  <c r="F66" i="2"/>
  <c r="F67" i="2"/>
  <c r="F68" i="2"/>
  <c r="F75" i="2"/>
  <c r="F80" i="2"/>
  <c r="F76" i="2"/>
  <c r="F77" i="2"/>
  <c r="F78" i="2"/>
  <c r="F79" i="2"/>
  <c r="F81" i="2"/>
  <c r="F82" i="2"/>
  <c r="F83" i="2"/>
  <c r="F84" i="2"/>
  <c r="F85" i="2"/>
  <c r="F86" i="2"/>
  <c r="F87" i="2"/>
  <c r="F88" i="2"/>
  <c r="F47" i="2"/>
  <c r="F2" i="2"/>
  <c r="F4" i="2"/>
  <c r="F5" i="2"/>
  <c r="F6" i="2"/>
  <c r="F7" i="2"/>
  <c r="F8" i="2"/>
  <c r="F12" i="2"/>
  <c r="F13" i="2"/>
  <c r="F14" i="2"/>
  <c r="F15" i="2"/>
  <c r="F16" i="2"/>
  <c r="F17" i="2"/>
  <c r="F18" i="2"/>
  <c r="F19" i="2"/>
  <c r="F20" i="2"/>
  <c r="F21" i="2"/>
  <c r="F22" i="2"/>
  <c r="F29" i="2"/>
  <c r="F34" i="2"/>
  <c r="F30" i="2"/>
  <c r="F31" i="2"/>
  <c r="F32" i="2"/>
  <c r="F33" i="2"/>
  <c r="F26" i="2"/>
  <c r="F28" i="2"/>
  <c r="F35" i="2"/>
  <c r="F36" i="2"/>
  <c r="F37" i="2"/>
  <c r="F38" i="2"/>
  <c r="F39" i="2"/>
  <c r="F40" i="2"/>
  <c r="F41" i="2"/>
  <c r="F42" i="2"/>
  <c r="F43" i="2"/>
  <c r="F44" i="2"/>
  <c r="F45" i="2"/>
  <c r="F1" i="2"/>
  <c r="B4" i="3"/>
  <c r="H16" i="1" l="1"/>
  <c r="H24" i="1"/>
  <c r="L24" i="1" s="1"/>
  <c r="H17" i="1"/>
  <c r="L17" i="1" s="1"/>
  <c r="H19" i="1"/>
  <c r="L19" i="1" s="1"/>
  <c r="H21" i="1"/>
  <c r="L21" i="1" s="1"/>
  <c r="H23" i="1"/>
  <c r="L23" i="1" s="1"/>
  <c r="H18" i="1"/>
  <c r="L18" i="1" s="1"/>
  <c r="H20" i="1"/>
  <c r="L20" i="1" s="1"/>
  <c r="H22" i="1"/>
  <c r="L22" i="1" s="1"/>
  <c r="I29" i="1"/>
  <c r="I30" i="1"/>
  <c r="I16" i="1" l="1"/>
  <c r="L16" i="1"/>
  <c r="I28" i="1"/>
  <c r="I31" i="1"/>
  <c r="I32" i="1"/>
  <c r="I27" i="1"/>
  <c r="I20" i="1"/>
  <c r="I21" i="1"/>
  <c r="I22" i="1"/>
  <c r="L33" i="1" l="1"/>
  <c r="L34" i="1" s="1"/>
  <c r="I17" i="1"/>
  <c r="I18" i="1"/>
  <c r="I19" i="1"/>
  <c r="I23" i="1"/>
  <c r="I24" i="1"/>
  <c r="I7" i="1"/>
  <c r="I33" i="1" l="1"/>
  <c r="I34" i="1" s="1"/>
</calcChain>
</file>

<file path=xl/sharedStrings.xml><?xml version="1.0" encoding="utf-8"?>
<sst xmlns="http://schemas.openxmlformats.org/spreadsheetml/2006/main" count="136" uniqueCount="99">
  <si>
    <t>* Bereiche mit nicht standortgerechter Verjüngung oder Verjüngung &gt; 1,50 m Mittelhöhe sind herauszurechnen</t>
  </si>
  <si>
    <t>Baumarten Saat</t>
  </si>
  <si>
    <r>
      <t xml:space="preserve">Basisförderung </t>
    </r>
    <r>
      <rPr>
        <sz val="9.5"/>
        <color theme="1"/>
        <rFont val="Arial"/>
        <family val="2"/>
      </rPr>
      <t>Naturverjüngung / Flächenvorbereitung</t>
    </r>
  </si>
  <si>
    <t>ha</t>
  </si>
  <si>
    <t>EUR/ha</t>
  </si>
  <si>
    <t>EUR</t>
  </si>
  <si>
    <t xml:space="preserve">Festbetrag </t>
  </si>
  <si>
    <t>Wurzelnackt</t>
  </si>
  <si>
    <t>Container</t>
  </si>
  <si>
    <t>Wildling</t>
  </si>
  <si>
    <t>Anzahl</t>
  </si>
  <si>
    <t>Stück</t>
  </si>
  <si>
    <t>EUR/Stück</t>
  </si>
  <si>
    <r>
      <t xml:space="preserve">Sortiment </t>
    </r>
    <r>
      <rPr>
        <sz val="8"/>
        <color theme="1"/>
        <rFont val="Arial"/>
        <family val="2"/>
      </rPr>
      <t>(Dropdown-Auswahl)</t>
    </r>
  </si>
  <si>
    <t>Saatgut-  menge</t>
  </si>
  <si>
    <t>kg</t>
  </si>
  <si>
    <t>EUR/kg</t>
  </si>
  <si>
    <t>Rotbuche</t>
  </si>
  <si>
    <t>Weißtanne</t>
  </si>
  <si>
    <t>Douglasie</t>
  </si>
  <si>
    <t>beantragte Gesamtzuwendung in EUR</t>
  </si>
  <si>
    <t xml:space="preserve">nicht förder-fähige Fläche* </t>
  </si>
  <si>
    <t>förderfähige Fläche</t>
  </si>
  <si>
    <t>Zuwendungs-betrag</t>
  </si>
  <si>
    <t>Antrag Zuwendungsempfänger</t>
  </si>
  <si>
    <t>Gesamtfläche (ha)</t>
  </si>
  <si>
    <t>Saatgut-menge</t>
  </si>
  <si>
    <t xml:space="preserve">kg </t>
  </si>
  <si>
    <t>Stieleiche</t>
  </si>
  <si>
    <t>Traubeneiche</t>
  </si>
  <si>
    <t>Roteiche</t>
  </si>
  <si>
    <t>Bergahorn</t>
  </si>
  <si>
    <t>Spitzahorn</t>
  </si>
  <si>
    <t>Vogelkirsche</t>
  </si>
  <si>
    <t>Hainbuche</t>
  </si>
  <si>
    <t>Schwarzerle</t>
  </si>
  <si>
    <t>Winterlinde</t>
  </si>
  <si>
    <t>Sommerlinde</t>
  </si>
  <si>
    <t>Elsbeere</t>
  </si>
  <si>
    <t>Schwarzpappel</t>
  </si>
  <si>
    <t>Bergulme</t>
  </si>
  <si>
    <t>Flatterulme</t>
  </si>
  <si>
    <t>Birke</t>
  </si>
  <si>
    <t>Eberesche</t>
  </si>
  <si>
    <t>Aspe</t>
  </si>
  <si>
    <t>Eibe</t>
  </si>
  <si>
    <t>Europäische Lärche</t>
  </si>
  <si>
    <t>Hybridlärche</t>
  </si>
  <si>
    <t>Gemeine Kiefer</t>
  </si>
  <si>
    <t>Gemeine Fichte</t>
  </si>
  <si>
    <t>Kornelkirsche</t>
  </si>
  <si>
    <t xml:space="preserve">Roter Hartriegel </t>
  </si>
  <si>
    <t>Hasel</t>
  </si>
  <si>
    <t xml:space="preserve">Eingriffeliger Weißdorn </t>
  </si>
  <si>
    <t xml:space="preserve">Zweigriffeliger Weißdorn </t>
  </si>
  <si>
    <t xml:space="preserve">Europäisches Pfaffenhütchen </t>
  </si>
  <si>
    <t>Schlehe</t>
  </si>
  <si>
    <t xml:space="preserve">Kreuzdorn </t>
  </si>
  <si>
    <t xml:space="preserve">Gemeiner Schneeball </t>
  </si>
  <si>
    <t>Hundsrose</t>
  </si>
  <si>
    <t xml:space="preserve">Gemeiner Walcholder </t>
  </si>
  <si>
    <t>Herkunfts-schlüssel</t>
  </si>
  <si>
    <t>Unterschrift/Bestätigung des forstfachlichen Begutachters:</t>
  </si>
  <si>
    <t>Ident-Nummer:</t>
  </si>
  <si>
    <t>Förderantrag vom:</t>
  </si>
  <si>
    <t>rechnerischer Eigenanteil des Zuwendungsempfängers:</t>
  </si>
  <si>
    <r>
      <t xml:space="preserve">Anerkennung </t>
    </r>
    <r>
      <rPr>
        <b/>
        <sz val="11"/>
        <rFont val="Arial"/>
        <family val="2"/>
      </rPr>
      <t>durch</t>
    </r>
    <r>
      <rPr>
        <b/>
        <sz val="11"/>
        <color theme="1"/>
        <rFont val="Arial"/>
        <family val="2"/>
      </rPr>
      <t xml:space="preserve"> forstfachliche Begutachtung</t>
    </r>
  </si>
  <si>
    <t>vom Zuwendungsempfänger auszufüllen:</t>
  </si>
  <si>
    <t>vom forstfachlichen Begutachter auszufüllen:</t>
  </si>
  <si>
    <t>**Sollten die Zeilen bei den Baumarten nicht ausreichen, bitte Zeilen ergänzen und Formel anpassen</t>
  </si>
  <si>
    <r>
      <t xml:space="preserve">Baumarten Naturverjüngung**:                                                                                             </t>
    </r>
    <r>
      <rPr>
        <sz val="8"/>
        <rFont val="Arial"/>
        <family val="2"/>
      </rPr>
      <t>(Dropdown-Auswahl oder frei beschreibbar)</t>
    </r>
  </si>
  <si>
    <t>bei allen Maßnahmen für die gesamte förderfähige Fläche möglich</t>
  </si>
  <si>
    <r>
      <t xml:space="preserve">anteilige Fläche (ha)       </t>
    </r>
    <r>
      <rPr>
        <sz val="8"/>
        <rFont val="Arial"/>
        <family val="2"/>
      </rPr>
      <t>(von Zelle G7)</t>
    </r>
  </si>
  <si>
    <r>
      <t xml:space="preserve">anteilige Fläche        </t>
    </r>
    <r>
      <rPr>
        <sz val="8"/>
        <color theme="1"/>
        <rFont val="Arial"/>
        <family val="2"/>
      </rPr>
      <t>(von Zelle G7)</t>
    </r>
  </si>
  <si>
    <r>
      <t xml:space="preserve">Festbetrag </t>
    </r>
    <r>
      <rPr>
        <sz val="8"/>
        <rFont val="Arial"/>
        <family val="2"/>
      </rPr>
      <t>(s. Anlage 6 RL WuF)</t>
    </r>
  </si>
  <si>
    <r>
      <t xml:space="preserve">anteilige Fläche         </t>
    </r>
    <r>
      <rPr>
        <sz val="8"/>
        <color theme="1"/>
        <rFont val="Arial"/>
        <family val="2"/>
      </rPr>
      <t>(von Zelle G7)</t>
    </r>
  </si>
  <si>
    <r>
      <t xml:space="preserve">Baumarten Pflanzung**:            </t>
    </r>
    <r>
      <rPr>
        <sz val="8"/>
        <color theme="1"/>
        <rFont val="Arial"/>
        <family val="2"/>
      </rPr>
      <t>(Dropdown-Auswahl oder frei beschreibbar)</t>
    </r>
  </si>
  <si>
    <r>
      <t xml:space="preserve">anteilige Fläche (ha)      </t>
    </r>
    <r>
      <rPr>
        <sz val="8"/>
        <rFont val="Arial"/>
        <family val="2"/>
      </rPr>
      <t>(von Zelle K7)</t>
    </r>
  </si>
  <si>
    <r>
      <t xml:space="preserve">anteilige Fläche       </t>
    </r>
    <r>
      <rPr>
        <sz val="8"/>
        <color theme="1"/>
        <rFont val="Arial"/>
        <family val="2"/>
      </rPr>
      <t>(von Zelle K7)</t>
    </r>
  </si>
  <si>
    <r>
      <t xml:space="preserve">anteilige Fläche               </t>
    </r>
    <r>
      <rPr>
        <sz val="8"/>
        <color theme="1"/>
        <rFont val="Arial"/>
        <family val="2"/>
      </rPr>
      <t>(von Zelle K7)</t>
    </r>
  </si>
  <si>
    <t>Baumart</t>
  </si>
  <si>
    <t>Betrag</t>
  </si>
  <si>
    <t>Vorwaldarten (Birke, Aspe, Eberesche, Weiden, Sträucher)</t>
  </si>
  <si>
    <t>Flaum-, Zerr-, Ung. Eiche</t>
  </si>
  <si>
    <t>Sonst. Tanne (Abis spec.)</t>
  </si>
  <si>
    <t>Schwarzkiefer</t>
  </si>
  <si>
    <t>sonst. heimische Waldsträucher</t>
  </si>
  <si>
    <t>Esskastanie</t>
  </si>
  <si>
    <t>Robinie</t>
  </si>
  <si>
    <t>sonst. Laubbäume</t>
  </si>
  <si>
    <t>Wildapfel</t>
  </si>
  <si>
    <t>Wildbirne</t>
  </si>
  <si>
    <t>Mehlbeere</t>
  </si>
  <si>
    <t>Wildapfel Container</t>
  </si>
  <si>
    <t>Wildbirne Container</t>
  </si>
  <si>
    <t>Mehlbeere Container</t>
  </si>
  <si>
    <t>Wildapfel Wildling</t>
  </si>
  <si>
    <t>Wildbirne Wildling</t>
  </si>
  <si>
    <t>Mehlbeere Wildling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</si>
</sst>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7" x14ac:knownFonts="1">
    <font>
      <sz val="11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9.5"/>
      <color rgb="FF3465A4"/>
      <name val="Arial"/>
      <family val="2"/>
    </font>
    <font>
      <sz val="8"/>
      <color theme="1"/>
      <name val="Arial"/>
      <family val="2"/>
    </font>
    <font>
      <sz val="9.5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9.5"/>
      <color theme="1"/>
      <name val="Arial"/>
      <family val="2"/>
    </font>
    <font>
      <sz val="9.5"/>
      <color rgb="FFFF0000"/>
      <name val="Arial"/>
      <family val="2"/>
    </font>
    <font>
      <b/>
      <sz val="9.5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u/>
      <sz val="9.5"/>
      <color theme="1"/>
      <name val="Arial"/>
      <family val="2"/>
    </font>
    <font>
      <sz val="9.5"/>
      <color theme="1"/>
      <name val="Calibri"/>
      <family val="2"/>
      <scheme val="minor"/>
    </font>
    <font>
      <i/>
      <sz val="8"/>
      <color rgb="FFFF000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EEEEEE"/>
      </patternFill>
    </fill>
    <fill>
      <patternFill patternType="solid">
        <fgColor theme="0"/>
        <bgColor rgb="FFDEE6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EEEEE"/>
      </patternFill>
    </fill>
    <fill>
      <patternFill patternType="solid">
        <fgColor theme="0" tint="-0.24994659260841701"/>
        <bgColor rgb="FFEEEEEE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rgb="FFDEE6E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EEEEE"/>
      </patternFill>
    </fill>
  </fills>
  <borders count="6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" fontId="5" fillId="9" borderId="59">
      <alignment vertical="top"/>
      <protection locked="0"/>
    </xf>
    <xf numFmtId="4" fontId="5" fillId="9" borderId="59">
      <alignment vertical="top"/>
      <protection locked="0"/>
    </xf>
  </cellStyleXfs>
  <cellXfs count="217">
    <xf numFmtId="0" fontId="0" fillId="0" borderId="0" xfId="0"/>
    <xf numFmtId="0" fontId="1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vertical="top"/>
    </xf>
    <xf numFmtId="0" fontId="4" fillId="3" borderId="29" xfId="0" applyFont="1" applyFill="1" applyBorder="1" applyAlignment="1">
      <alignment horizontal="center" vertical="top" wrapText="1"/>
    </xf>
    <xf numFmtId="0" fontId="4" fillId="3" borderId="29" xfId="0" applyFont="1" applyFill="1" applyBorder="1" applyAlignment="1">
      <alignment horizontal="center" vertical="top"/>
    </xf>
    <xf numFmtId="0" fontId="1" fillId="3" borderId="24" xfId="0" applyFont="1" applyFill="1" applyBorder="1" applyAlignment="1">
      <alignment horizontal="center" wrapText="1"/>
    </xf>
    <xf numFmtId="0" fontId="1" fillId="3" borderId="3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top" wrapText="1"/>
    </xf>
    <xf numFmtId="0" fontId="4" fillId="3" borderId="30" xfId="0" applyFont="1" applyFill="1" applyBorder="1" applyAlignment="1">
      <alignment horizontal="center" vertical="top" wrapText="1"/>
    </xf>
    <xf numFmtId="0" fontId="4" fillId="3" borderId="31" xfId="0" applyFont="1" applyFill="1" applyBorder="1" applyAlignment="1">
      <alignment horizontal="center" vertical="top" wrapText="1"/>
    </xf>
    <xf numFmtId="0" fontId="0" fillId="0" borderId="0" xfId="0" applyFill="1"/>
    <xf numFmtId="0" fontId="4" fillId="3" borderId="38" xfId="0" applyFont="1" applyFill="1" applyBorder="1" applyAlignment="1">
      <alignment horizontal="center" vertical="top" wrapText="1"/>
    </xf>
    <xf numFmtId="0" fontId="1" fillId="3" borderId="39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/>
    </xf>
    <xf numFmtId="0" fontId="4" fillId="3" borderId="19" xfId="0" applyFont="1" applyFill="1" applyBorder="1" applyAlignment="1">
      <alignment horizontal="center" vertical="top" wrapText="1"/>
    </xf>
    <xf numFmtId="0" fontId="1" fillId="3" borderId="42" xfId="0" applyFont="1" applyFill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vertical="top"/>
    </xf>
    <xf numFmtId="4" fontId="5" fillId="0" borderId="16" xfId="0" applyNumberFormat="1" applyFont="1" applyFill="1" applyBorder="1" applyAlignment="1">
      <alignment vertical="top"/>
    </xf>
    <xf numFmtId="4" fontId="5" fillId="0" borderId="19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4" fontId="1" fillId="4" borderId="14" xfId="0" applyNumberFormat="1" applyFont="1" applyFill="1" applyBorder="1"/>
    <xf numFmtId="4" fontId="1" fillId="4" borderId="16" xfId="0" applyNumberFormat="1" applyFont="1" applyFill="1" applyBorder="1"/>
    <xf numFmtId="4" fontId="1" fillId="4" borderId="19" xfId="0" applyNumberFormat="1" applyFont="1" applyFill="1" applyBorder="1"/>
    <xf numFmtId="4" fontId="1" fillId="4" borderId="36" xfId="0" applyNumberFormat="1" applyFont="1" applyFill="1" applyBorder="1"/>
    <xf numFmtId="4" fontId="1" fillId="4" borderId="32" xfId="0" applyNumberFormat="1" applyFont="1" applyFill="1" applyBorder="1"/>
    <xf numFmtId="4" fontId="1" fillId="4" borderId="37" xfId="0" applyNumberFormat="1" applyFont="1" applyFill="1" applyBorder="1"/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4" fontId="8" fillId="0" borderId="23" xfId="0" applyNumberFormat="1" applyFont="1" applyFill="1" applyBorder="1" applyAlignment="1"/>
    <xf numFmtId="0" fontId="6" fillId="5" borderId="5" xfId="0" applyFont="1" applyFill="1" applyBorder="1" applyAlignment="1"/>
    <xf numFmtId="0" fontId="6" fillId="5" borderId="6" xfId="0" applyFont="1" applyFill="1" applyBorder="1" applyAlignment="1"/>
    <xf numFmtId="0" fontId="9" fillId="2" borderId="0" xfId="0" applyFont="1" applyFill="1" applyBorder="1" applyAlignment="1">
      <alignment vertical="top"/>
    </xf>
    <xf numFmtId="0" fontId="9" fillId="2" borderId="44" xfId="0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3" borderId="41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top" wrapText="1"/>
    </xf>
    <xf numFmtId="0" fontId="9" fillId="2" borderId="8" xfId="0" applyFont="1" applyFill="1" applyBorder="1" applyAlignment="1">
      <alignment vertical="top"/>
    </xf>
    <xf numFmtId="0" fontId="9" fillId="2" borderId="20" xfId="0" applyFont="1" applyFill="1" applyBorder="1" applyAlignment="1">
      <alignment vertical="top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" fillId="0" borderId="26" xfId="0" applyFont="1" applyFill="1" applyBorder="1" applyAlignment="1">
      <alignment vertical="top"/>
    </xf>
    <xf numFmtId="0" fontId="1" fillId="0" borderId="27" xfId="0" applyFont="1" applyFill="1" applyBorder="1" applyAlignment="1">
      <alignment vertical="top"/>
    </xf>
    <xf numFmtId="4" fontId="1" fillId="0" borderId="53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 wrapText="1"/>
    </xf>
    <xf numFmtId="0" fontId="5" fillId="3" borderId="60" xfId="0" applyFont="1" applyFill="1" applyBorder="1" applyAlignment="1">
      <alignment horizontal="center" vertical="top" wrapText="1"/>
    </xf>
    <xf numFmtId="0" fontId="1" fillId="3" borderId="54" xfId="0" applyFont="1" applyFill="1" applyBorder="1" applyAlignment="1">
      <alignment horizontal="center" wrapText="1"/>
    </xf>
    <xf numFmtId="0" fontId="4" fillId="3" borderId="47" xfId="0" applyFont="1" applyFill="1" applyBorder="1" applyAlignment="1">
      <alignment horizontal="center" vertical="top" wrapText="1"/>
    </xf>
    <xf numFmtId="0" fontId="17" fillId="2" borderId="56" xfId="0" applyFont="1" applyFill="1" applyBorder="1"/>
    <xf numFmtId="0" fontId="23" fillId="2" borderId="57" xfId="0" applyFont="1" applyFill="1" applyBorder="1"/>
    <xf numFmtId="0" fontId="5" fillId="3" borderId="24" xfId="0" applyFont="1" applyFill="1" applyBorder="1" applyAlignment="1">
      <alignment horizontal="center" vertical="center" wrapText="1"/>
    </xf>
    <xf numFmtId="4" fontId="5" fillId="4" borderId="32" xfId="0" applyNumberFormat="1" applyFont="1" applyFill="1" applyBorder="1"/>
    <xf numFmtId="4" fontId="5" fillId="4" borderId="16" xfId="0" applyNumberFormat="1" applyFont="1" applyFill="1" applyBorder="1"/>
    <xf numFmtId="0" fontId="4" fillId="3" borderId="48" xfId="0" applyFont="1" applyFill="1" applyBorder="1" applyAlignment="1">
      <alignment horizontal="center" vertical="top" wrapText="1"/>
    </xf>
    <xf numFmtId="0" fontId="4" fillId="3" borderId="62" xfId="0" applyFont="1" applyFill="1" applyBorder="1" applyAlignment="1">
      <alignment horizontal="center" vertical="top" wrapText="1"/>
    </xf>
    <xf numFmtId="4" fontId="5" fillId="0" borderId="51" xfId="0" applyNumberFormat="1" applyFont="1" applyFill="1" applyBorder="1" applyAlignment="1">
      <alignment vertical="top"/>
    </xf>
    <xf numFmtId="4" fontId="18" fillId="0" borderId="63" xfId="0" applyNumberFormat="1" applyFont="1" applyFill="1" applyBorder="1"/>
    <xf numFmtId="164" fontId="0" fillId="0" borderId="0" xfId="0" applyNumberFormat="1"/>
    <xf numFmtId="0" fontId="1" fillId="3" borderId="24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vertical="top"/>
    </xf>
    <xf numFmtId="0" fontId="9" fillId="2" borderId="22" xfId="0" applyFont="1" applyFill="1" applyBorder="1" applyAlignment="1">
      <alignment vertical="top"/>
    </xf>
    <xf numFmtId="0" fontId="9" fillId="2" borderId="23" xfId="0" applyFont="1" applyFill="1" applyBorder="1" applyAlignment="1">
      <alignment vertical="top"/>
    </xf>
    <xf numFmtId="0" fontId="23" fillId="2" borderId="65" xfId="0" applyFont="1" applyFill="1" applyBorder="1"/>
    <xf numFmtId="0" fontId="17" fillId="2" borderId="55" xfId="0" applyFont="1" applyFill="1" applyBorder="1"/>
    <xf numFmtId="0" fontId="21" fillId="0" borderId="4" xfId="0" applyFont="1" applyBorder="1"/>
    <xf numFmtId="0" fontId="22" fillId="0" borderId="5" xfId="0" applyFont="1" applyFill="1" applyBorder="1"/>
    <xf numFmtId="0" fontId="22" fillId="0" borderId="5" xfId="0" applyFont="1" applyBorder="1"/>
    <xf numFmtId="0" fontId="22" fillId="0" borderId="6" xfId="0" applyFont="1" applyBorder="1"/>
    <xf numFmtId="0" fontId="20" fillId="0" borderId="5" xfId="0" applyFont="1" applyBorder="1"/>
    <xf numFmtId="0" fontId="20" fillId="0" borderId="4" xfId="0" applyFont="1" applyBorder="1"/>
    <xf numFmtId="4" fontId="8" fillId="0" borderId="43" xfId="0" applyNumberFormat="1" applyFont="1" applyBorder="1"/>
    <xf numFmtId="4" fontId="1" fillId="4" borderId="14" xfId="0" applyNumberFormat="1" applyFont="1" applyFill="1" applyBorder="1" applyAlignment="1">
      <alignment wrapText="1"/>
    </xf>
    <xf numFmtId="4" fontId="1" fillId="4" borderId="16" xfId="0" applyNumberFormat="1" applyFont="1" applyFill="1" applyBorder="1" applyAlignment="1">
      <alignment wrapText="1"/>
    </xf>
    <xf numFmtId="4" fontId="1" fillId="4" borderId="19" xfId="0" applyNumberFormat="1" applyFont="1" applyFill="1" applyBorder="1" applyAlignment="1">
      <alignment wrapText="1"/>
    </xf>
    <xf numFmtId="4" fontId="18" fillId="0" borderId="23" xfId="0" applyNumberFormat="1" applyFont="1" applyFill="1" applyBorder="1" applyAlignment="1"/>
    <xf numFmtId="4" fontId="8" fillId="0" borderId="21" xfId="0" applyNumberFormat="1" applyFont="1" applyFill="1" applyBorder="1" applyAlignment="1"/>
    <xf numFmtId="0" fontId="25" fillId="0" borderId="22" xfId="0" applyFont="1" applyFill="1" applyBorder="1" applyAlignment="1"/>
    <xf numFmtId="0" fontId="26" fillId="0" borderId="22" xfId="0" applyFont="1" applyFill="1" applyBorder="1" applyAlignment="1"/>
    <xf numFmtId="4" fontId="18" fillId="0" borderId="22" xfId="0" applyNumberFormat="1" applyFont="1" applyFill="1" applyBorder="1" applyAlignment="1"/>
    <xf numFmtId="4" fontId="1" fillId="11" borderId="46" xfId="0" applyNumberFormat="1" applyFont="1" applyFill="1" applyBorder="1" applyProtection="1">
      <protection locked="0"/>
    </xf>
    <xf numFmtId="0" fontId="6" fillId="10" borderId="13" xfId="0" applyFont="1" applyFill="1" applyBorder="1" applyProtection="1">
      <protection locked="0"/>
    </xf>
    <xf numFmtId="4" fontId="1" fillId="11" borderId="45" xfId="0" applyNumberFormat="1" applyFont="1" applyFill="1" applyBorder="1" applyProtection="1">
      <protection locked="0"/>
    </xf>
    <xf numFmtId="0" fontId="6" fillId="10" borderId="11" xfId="0" applyFont="1" applyFill="1" applyBorder="1" applyProtection="1">
      <protection locked="0"/>
    </xf>
    <xf numFmtId="4" fontId="1" fillId="11" borderId="47" xfId="0" applyNumberFormat="1" applyFont="1" applyFill="1" applyBorder="1" applyProtection="1">
      <protection locked="0"/>
    </xf>
    <xf numFmtId="0" fontId="6" fillId="10" borderId="18" xfId="0" applyFont="1" applyFill="1" applyBorder="1" applyProtection="1">
      <protection locked="0"/>
    </xf>
    <xf numFmtId="0" fontId="5" fillId="5" borderId="13" xfId="0" applyFont="1" applyFill="1" applyBorder="1" applyAlignment="1" applyProtection="1">
      <protection locked="0"/>
    </xf>
    <xf numFmtId="0" fontId="5" fillId="5" borderId="11" xfId="0" applyFont="1" applyFill="1" applyBorder="1" applyAlignment="1" applyProtection="1">
      <alignment wrapText="1"/>
      <protection locked="0"/>
    </xf>
    <xf numFmtId="0" fontId="9" fillId="5" borderId="11" xfId="0" applyFont="1" applyFill="1" applyBorder="1" applyAlignment="1" applyProtection="1">
      <alignment wrapText="1"/>
      <protection locked="0"/>
    </xf>
    <xf numFmtId="0" fontId="5" fillId="5" borderId="11" xfId="0" applyFont="1" applyFill="1" applyBorder="1" applyAlignment="1" applyProtection="1">
      <protection locked="0"/>
    </xf>
    <xf numFmtId="0" fontId="5" fillId="5" borderId="18" xfId="0" applyFont="1" applyFill="1" applyBorder="1" applyAlignment="1" applyProtection="1">
      <protection locked="0"/>
    </xf>
    <xf numFmtId="4" fontId="3" fillId="9" borderId="51" xfId="0" applyNumberFormat="1" applyFont="1" applyFill="1" applyBorder="1" applyAlignment="1" applyProtection="1">
      <alignment vertical="top"/>
      <protection locked="0"/>
    </xf>
    <xf numFmtId="4" fontId="3" fillId="9" borderId="11" xfId="0" applyNumberFormat="1" applyFont="1" applyFill="1" applyBorder="1" applyAlignment="1" applyProtection="1">
      <alignment vertical="top"/>
      <protection locked="0"/>
    </xf>
    <xf numFmtId="4" fontId="3" fillId="9" borderId="18" xfId="0" applyNumberFormat="1" applyFont="1" applyFill="1" applyBorder="1" applyAlignment="1" applyProtection="1">
      <alignment vertical="top"/>
      <protection locked="0"/>
    </xf>
    <xf numFmtId="4" fontId="3" fillId="9" borderId="45" xfId="0" applyNumberFormat="1" applyFont="1" applyFill="1" applyBorder="1" applyAlignment="1" applyProtection="1">
      <alignment vertical="top"/>
      <protection locked="0"/>
    </xf>
    <xf numFmtId="4" fontId="3" fillId="9" borderId="47" xfId="0" applyNumberFormat="1" applyFont="1" applyFill="1" applyBorder="1" applyAlignment="1" applyProtection="1">
      <alignment vertical="top"/>
      <protection locked="0"/>
    </xf>
    <xf numFmtId="4" fontId="3" fillId="9" borderId="13" xfId="0" applyNumberFormat="1" applyFont="1" applyFill="1" applyBorder="1" applyAlignment="1" applyProtection="1">
      <alignment vertical="top"/>
      <protection locked="0"/>
    </xf>
    <xf numFmtId="4" fontId="3" fillId="9" borderId="35" xfId="0" applyNumberFormat="1" applyFont="1" applyFill="1" applyBorder="1" applyAlignment="1" applyProtection="1">
      <alignment vertical="top"/>
      <protection locked="0"/>
    </xf>
    <xf numFmtId="4" fontId="3" fillId="9" borderId="15" xfId="0" applyNumberFormat="1" applyFont="1" applyFill="1" applyBorder="1" applyAlignment="1" applyProtection="1">
      <alignment vertical="top"/>
      <protection locked="0"/>
    </xf>
    <xf numFmtId="4" fontId="3" fillId="9" borderId="17" xfId="0" applyNumberFormat="1" applyFont="1" applyFill="1" applyBorder="1" applyAlignment="1" applyProtection="1">
      <alignment vertical="top"/>
      <protection locked="0"/>
    </xf>
    <xf numFmtId="4" fontId="3" fillId="9" borderId="25" xfId="0" applyNumberFormat="1" applyFont="1" applyFill="1" applyBorder="1" applyAlignment="1" applyProtection="1">
      <alignment vertical="top"/>
      <protection locked="0"/>
    </xf>
    <xf numFmtId="0" fontId="9" fillId="3" borderId="8" xfId="0" applyFont="1" applyFill="1" applyBorder="1" applyAlignment="1">
      <alignment vertical="top"/>
    </xf>
    <xf numFmtId="4" fontId="5" fillId="4" borderId="13" xfId="0" applyNumberFormat="1" applyFont="1" applyFill="1" applyBorder="1" applyAlignment="1">
      <alignment vertical="top"/>
    </xf>
    <xf numFmtId="4" fontId="5" fillId="4" borderId="11" xfId="0" applyNumberFormat="1" applyFont="1" applyFill="1" applyBorder="1" applyAlignment="1">
      <alignment vertical="top"/>
    </xf>
    <xf numFmtId="4" fontId="5" fillId="4" borderId="18" xfId="0" applyNumberFormat="1" applyFont="1" applyFill="1" applyBorder="1" applyAlignment="1">
      <alignment vertical="top"/>
    </xf>
    <xf numFmtId="4" fontId="5" fillId="9" borderId="11" xfId="0" applyNumberFormat="1" applyFont="1" applyFill="1" applyBorder="1" applyAlignment="1" applyProtection="1">
      <alignment vertical="top"/>
      <protection locked="0"/>
    </xf>
    <xf numFmtId="4" fontId="5" fillId="9" borderId="51" xfId="0" applyNumberFormat="1" applyFont="1" applyFill="1" applyBorder="1" applyAlignment="1" applyProtection="1">
      <alignment vertical="top"/>
      <protection locked="0"/>
    </xf>
    <xf numFmtId="4" fontId="5" fillId="9" borderId="59" xfId="0" applyNumberFormat="1" applyFont="1" applyFill="1" applyBorder="1" applyAlignment="1" applyProtection="1">
      <alignment vertical="top"/>
      <protection locked="0"/>
    </xf>
    <xf numFmtId="4" fontId="5" fillId="9" borderId="18" xfId="0" applyNumberFormat="1" applyFont="1" applyFill="1" applyBorder="1" applyAlignment="1" applyProtection="1">
      <alignment vertical="top"/>
      <protection locked="0"/>
    </xf>
    <xf numFmtId="4" fontId="5" fillId="9" borderId="46" xfId="0" applyNumberFormat="1" applyFont="1" applyFill="1" applyBorder="1" applyAlignment="1" applyProtection="1">
      <alignment vertical="top"/>
      <protection locked="0"/>
    </xf>
    <xf numFmtId="3" fontId="5" fillId="9" borderId="13" xfId="0" applyNumberFormat="1" applyFont="1" applyFill="1" applyBorder="1" applyAlignment="1" applyProtection="1">
      <alignment vertical="top"/>
      <protection locked="0"/>
    </xf>
    <xf numFmtId="4" fontId="5" fillId="9" borderId="45" xfId="0" applyNumberFormat="1" applyFont="1" applyFill="1" applyBorder="1" applyAlignment="1" applyProtection="1">
      <alignment vertical="top"/>
      <protection locked="0"/>
    </xf>
    <xf numFmtId="3" fontId="5" fillId="9" borderId="11" xfId="0" applyNumberFormat="1" applyFont="1" applyFill="1" applyBorder="1" applyAlignment="1" applyProtection="1">
      <alignment vertical="top"/>
      <protection locked="0"/>
    </xf>
    <xf numFmtId="4" fontId="5" fillId="9" borderId="47" xfId="0" applyNumberFormat="1" applyFont="1" applyFill="1" applyBorder="1" applyAlignment="1" applyProtection="1">
      <alignment vertical="top"/>
      <protection locked="0"/>
    </xf>
    <xf numFmtId="3" fontId="5" fillId="9" borderId="18" xfId="0" applyNumberFormat="1" applyFont="1" applyFill="1" applyBorder="1" applyAlignment="1" applyProtection="1">
      <alignment vertical="top"/>
      <protection locked="0"/>
    </xf>
    <xf numFmtId="4" fontId="5" fillId="9" borderId="13" xfId="0" applyNumberFormat="1" applyFont="1" applyFill="1" applyBorder="1" applyAlignment="1" applyProtection="1">
      <alignment vertical="top"/>
      <protection locked="0"/>
    </xf>
    <xf numFmtId="0" fontId="13" fillId="0" borderId="0" xfId="0" applyFont="1" applyFill="1"/>
    <xf numFmtId="164" fontId="13" fillId="0" borderId="0" xfId="0" applyNumberFormat="1" applyFont="1" applyFill="1"/>
    <xf numFmtId="0" fontId="24" fillId="0" borderId="0" xfId="0" applyFont="1" applyFill="1"/>
    <xf numFmtId="164" fontId="0" fillId="0" borderId="0" xfId="0" applyNumberFormat="1" applyFill="1"/>
    <xf numFmtId="4" fontId="1" fillId="0" borderId="52" xfId="0" applyNumberFormat="1" applyFont="1" applyFill="1" applyBorder="1" applyAlignment="1">
      <alignment vertical="top"/>
    </xf>
    <xf numFmtId="0" fontId="1" fillId="0" borderId="13" xfId="0" applyFont="1" applyFill="1" applyBorder="1"/>
    <xf numFmtId="2" fontId="1" fillId="0" borderId="11" xfId="0" applyNumberFormat="1" applyFont="1" applyFill="1" applyBorder="1"/>
    <xf numFmtId="2" fontId="5" fillId="0" borderId="11" xfId="0" applyNumberFormat="1" applyFont="1" applyFill="1" applyBorder="1"/>
    <xf numFmtId="0" fontId="1" fillId="0" borderId="11" xfId="0" applyFont="1" applyFill="1" applyBorder="1"/>
    <xf numFmtId="4" fontId="1" fillId="0" borderId="18" xfId="0" applyNumberFormat="1" applyFont="1" applyFill="1" applyBorder="1"/>
    <xf numFmtId="0" fontId="5" fillId="2" borderId="4" xfId="0" applyFont="1" applyFill="1" applyBorder="1" applyAlignment="1">
      <alignment horizontal="right"/>
    </xf>
    <xf numFmtId="0" fontId="0" fillId="2" borderId="5" xfId="0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0" fontId="1" fillId="0" borderId="21" xfId="0" applyFont="1" applyFill="1" applyBorder="1" applyAlignment="1">
      <alignment wrapText="1"/>
    </xf>
    <xf numFmtId="0" fontId="1" fillId="0" borderId="22" xfId="0" applyFont="1" applyFill="1" applyBorder="1" applyAlignment="1">
      <alignment wrapText="1"/>
    </xf>
    <xf numFmtId="0" fontId="1" fillId="0" borderId="22" xfId="0" applyFont="1" applyFill="1" applyBorder="1" applyAlignment="1"/>
    <xf numFmtId="0" fontId="19" fillId="0" borderId="22" xfId="0" applyFont="1" applyBorder="1" applyAlignment="1"/>
    <xf numFmtId="0" fontId="19" fillId="0" borderId="23" xfId="0" applyFont="1" applyBorder="1" applyAlignment="1"/>
    <xf numFmtId="0" fontId="5" fillId="9" borderId="17" xfId="0" applyFont="1" applyFill="1" applyBorder="1" applyAlignment="1" applyProtection="1">
      <alignment horizontal="left"/>
      <protection locked="0"/>
    </xf>
    <xf numFmtId="0" fontId="5" fillId="9" borderId="18" xfId="0" applyFont="1" applyFill="1" applyBorder="1" applyAlignment="1" applyProtection="1">
      <alignment horizontal="left"/>
      <protection locked="0"/>
    </xf>
    <xf numFmtId="0" fontId="5" fillId="9" borderId="15" xfId="0" applyFont="1" applyFill="1" applyBorder="1" applyAlignment="1" applyProtection="1">
      <alignment horizontal="left"/>
      <protection locked="0"/>
    </xf>
    <xf numFmtId="0" fontId="5" fillId="9" borderId="11" xfId="0" applyFont="1" applyFill="1" applyBorder="1" applyAlignment="1" applyProtection="1">
      <alignment horizontal="left"/>
      <protection locked="0"/>
    </xf>
    <xf numFmtId="0" fontId="10" fillId="2" borderId="21" xfId="0" applyFont="1" applyFill="1" applyBorder="1" applyAlignment="1">
      <alignment horizontal="right"/>
    </xf>
    <xf numFmtId="0" fontId="11" fillId="2" borderId="22" xfId="0" applyFont="1" applyFill="1" applyBorder="1" applyAlignment="1">
      <alignment horizontal="right"/>
    </xf>
    <xf numFmtId="0" fontId="11" fillId="2" borderId="23" xfId="0" applyFont="1" applyFill="1" applyBorder="1" applyAlignment="1">
      <alignment horizontal="right"/>
    </xf>
    <xf numFmtId="0" fontId="5" fillId="3" borderId="49" xfId="0" applyFont="1" applyFill="1" applyBorder="1" applyAlignment="1">
      <alignment horizontal="center" vertical="center" wrapText="1"/>
    </xf>
    <xf numFmtId="0" fontId="23" fillId="0" borderId="50" xfId="0" applyFont="1" applyBorder="1" applyAlignment="1">
      <alignment horizontal="center"/>
    </xf>
    <xf numFmtId="0" fontId="5" fillId="4" borderId="35" xfId="0" applyFont="1" applyFill="1" applyBorder="1" applyAlignment="1" applyProtection="1">
      <alignment horizontal="left"/>
      <protection locked="0"/>
    </xf>
    <xf numFmtId="0" fontId="5" fillId="5" borderId="13" xfId="0" applyFont="1" applyFill="1" applyBorder="1" applyAlignment="1" applyProtection="1">
      <protection locked="0"/>
    </xf>
    <xf numFmtId="0" fontId="23" fillId="0" borderId="13" xfId="0" applyFont="1" applyBorder="1" applyAlignment="1" applyProtection="1">
      <protection locked="0"/>
    </xf>
    <xf numFmtId="0" fontId="5" fillId="4" borderId="15" xfId="0" applyFont="1" applyFill="1" applyBorder="1" applyAlignment="1" applyProtection="1">
      <alignment horizontal="left" wrapText="1"/>
      <protection locked="0"/>
    </xf>
    <xf numFmtId="0" fontId="5" fillId="5" borderId="11" xfId="0" applyFont="1" applyFill="1" applyBorder="1" applyAlignment="1" applyProtection="1">
      <alignment wrapText="1"/>
      <protection locked="0"/>
    </xf>
    <xf numFmtId="0" fontId="23" fillId="0" borderId="11" xfId="0" applyFont="1" applyBorder="1" applyAlignment="1" applyProtection="1">
      <alignment wrapText="1"/>
      <protection locked="0"/>
    </xf>
    <xf numFmtId="0" fontId="5" fillId="4" borderId="15" xfId="0" applyFont="1" applyFill="1" applyBorder="1" applyAlignment="1" applyProtection="1">
      <alignment horizontal="left"/>
      <protection locked="0"/>
    </xf>
    <xf numFmtId="0" fontId="5" fillId="5" borderId="11" xfId="0" applyFont="1" applyFill="1" applyBorder="1" applyAlignment="1" applyProtection="1">
      <protection locked="0"/>
    </xf>
    <xf numFmtId="0" fontId="23" fillId="0" borderId="11" xfId="0" applyFont="1" applyBorder="1" applyAlignment="1" applyProtection="1">
      <protection locked="0"/>
    </xf>
    <xf numFmtId="0" fontId="5" fillId="4" borderId="17" xfId="0" applyFont="1" applyFill="1" applyBorder="1" applyAlignment="1" applyProtection="1">
      <alignment horizontal="left"/>
      <protection locked="0"/>
    </xf>
    <xf numFmtId="0" fontId="5" fillId="5" borderId="18" xfId="0" applyFont="1" applyFill="1" applyBorder="1" applyAlignment="1" applyProtection="1">
      <protection locked="0"/>
    </xf>
    <xf numFmtId="0" fontId="23" fillId="0" borderId="18" xfId="0" applyFont="1" applyBorder="1" applyAlignment="1" applyProtection="1">
      <protection locked="0"/>
    </xf>
    <xf numFmtId="0" fontId="2" fillId="3" borderId="12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6" borderId="0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left"/>
    </xf>
    <xf numFmtId="0" fontId="5" fillId="4" borderId="15" xfId="0" applyFont="1" applyFill="1" applyBorder="1" applyAlignment="1">
      <alignment horizontal="left"/>
    </xf>
    <xf numFmtId="0" fontId="5" fillId="5" borderId="11" xfId="0" applyFont="1" applyFill="1" applyBorder="1" applyAlignment="1"/>
    <xf numFmtId="0" fontId="13" fillId="5" borderId="11" xfId="0" applyFont="1" applyFill="1" applyBorder="1" applyAlignment="1"/>
    <xf numFmtId="0" fontId="13" fillId="5" borderId="32" xfId="0" applyFont="1" applyFill="1" applyBorder="1" applyAlignment="1"/>
    <xf numFmtId="0" fontId="6" fillId="10" borderId="55" xfId="0" applyFont="1" applyFill="1" applyBorder="1" applyAlignment="1" applyProtection="1">
      <protection locked="0"/>
    </xf>
    <xf numFmtId="0" fontId="0" fillId="0" borderId="55" xfId="0" applyBorder="1" applyAlignment="1" applyProtection="1">
      <protection locked="0"/>
    </xf>
    <xf numFmtId="0" fontId="0" fillId="0" borderId="46" xfId="0" applyBorder="1" applyAlignment="1" applyProtection="1">
      <protection locked="0"/>
    </xf>
    <xf numFmtId="0" fontId="6" fillId="10" borderId="56" xfId="0" applyFont="1" applyFill="1" applyBorder="1" applyAlignment="1" applyProtection="1">
      <protection locked="0"/>
    </xf>
    <xf numFmtId="0" fontId="0" fillId="0" borderId="56" xfId="0" applyBorder="1" applyAlignment="1" applyProtection="1">
      <protection locked="0"/>
    </xf>
    <xf numFmtId="0" fontId="0" fillId="0" borderId="47" xfId="0" applyBorder="1" applyAlignment="1" applyProtection="1">
      <protection locked="0"/>
    </xf>
    <xf numFmtId="0" fontId="7" fillId="2" borderId="8" xfId="0" applyFont="1" applyFill="1" applyBorder="1" applyAlignment="1">
      <alignment horizontal="center" wrapText="1"/>
    </xf>
    <xf numFmtId="0" fontId="0" fillId="2" borderId="8" xfId="0" applyFill="1" applyBorder="1" applyAlignment="1"/>
    <xf numFmtId="0" fontId="0" fillId="2" borderId="20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0" fontId="7" fillId="2" borderId="8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6" fillId="0" borderId="29" xfId="0" applyFont="1" applyBorder="1" applyAlignment="1"/>
    <xf numFmtId="0" fontId="5" fillId="3" borderId="64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 applyProtection="1">
      <protection locked="0"/>
    </xf>
    <xf numFmtId="0" fontId="13" fillId="10" borderId="11" xfId="0" applyFont="1" applyFill="1" applyBorder="1" applyAlignment="1" applyProtection="1">
      <protection locked="0"/>
    </xf>
    <xf numFmtId="0" fontId="13" fillId="10" borderId="32" xfId="0" applyFont="1" applyFill="1" applyBorder="1" applyAlignment="1" applyProtection="1">
      <protection locked="0"/>
    </xf>
    <xf numFmtId="0" fontId="2" fillId="3" borderId="7" xfId="0" applyFont="1" applyFill="1" applyBorder="1" applyAlignment="1">
      <alignment vertical="center" wrapText="1"/>
    </xf>
    <xf numFmtId="0" fontId="7" fillId="0" borderId="8" xfId="0" applyFont="1" applyBorder="1" applyAlignment="1"/>
    <xf numFmtId="0" fontId="7" fillId="0" borderId="20" xfId="0" applyFont="1" applyBorder="1" applyAlignment="1"/>
    <xf numFmtId="0" fontId="6" fillId="0" borderId="8" xfId="0" applyFont="1" applyBorder="1" applyAlignment="1"/>
    <xf numFmtId="0" fontId="6" fillId="0" borderId="60" xfId="0" applyFont="1" applyBorder="1" applyAlignment="1"/>
    <xf numFmtId="0" fontId="6" fillId="0" borderId="21" xfId="0" applyFont="1" applyBorder="1" applyAlignment="1"/>
    <xf numFmtId="0" fontId="6" fillId="0" borderId="22" xfId="0" applyFont="1" applyBorder="1" applyAlignment="1"/>
    <xf numFmtId="0" fontId="6" fillId="0" borderId="61" xfId="0" applyFont="1" applyBorder="1" applyAlignment="1"/>
    <xf numFmtId="0" fontId="5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/>
    </xf>
    <xf numFmtId="0" fontId="6" fillId="0" borderId="60" xfId="0" applyFont="1" applyFill="1" applyBorder="1" applyAlignment="1">
      <alignment horizontal="left" vertical="top"/>
    </xf>
    <xf numFmtId="0" fontId="10" fillId="7" borderId="7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>
      <alignment horizontal="left" vertical="center"/>
    </xf>
    <xf numFmtId="0" fontId="11" fillId="8" borderId="60" xfId="0" applyFont="1" applyFill="1" applyBorder="1" applyAlignment="1">
      <alignment horizontal="left" vertical="center"/>
    </xf>
    <xf numFmtId="0" fontId="5" fillId="9" borderId="35" xfId="0" applyFont="1" applyFill="1" applyBorder="1" applyAlignment="1" applyProtection="1">
      <alignment horizontal="left"/>
      <protection locked="0"/>
    </xf>
    <xf numFmtId="0" fontId="5" fillId="9" borderId="13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33" xfId="0" applyFont="1" applyFill="1" applyBorder="1" applyAlignment="1">
      <alignment vertical="center" wrapText="1"/>
    </xf>
    <xf numFmtId="0" fontId="6" fillId="0" borderId="12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33" xfId="0" applyFont="1" applyBorder="1" applyAlignment="1">
      <alignment wrapText="1"/>
    </xf>
    <xf numFmtId="0" fontId="5" fillId="10" borderId="18" xfId="0" applyFont="1" applyFill="1" applyBorder="1" applyAlignment="1" applyProtection="1">
      <protection locked="0"/>
    </xf>
    <xf numFmtId="0" fontId="13" fillId="10" borderId="18" xfId="0" applyFont="1" applyFill="1" applyBorder="1" applyAlignment="1" applyProtection="1">
      <protection locked="0"/>
    </xf>
    <xf numFmtId="0" fontId="13" fillId="10" borderId="37" xfId="0" applyFont="1" applyFill="1" applyBorder="1" applyAlignment="1" applyProtection="1">
      <protection locked="0"/>
    </xf>
  </cellXfs>
  <cellStyles count="3">
    <cellStyle name="Standard" xfId="0" builtinId="0"/>
    <cellStyle name="Stil 1" xfId="1"/>
    <cellStyle name="Sti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abSelected="1" view="pageLayout" zoomScaleNormal="100" zoomScaleSheetLayoutView="85" workbookViewId="0">
      <selection activeCell="P25" sqref="P25"/>
    </sheetView>
  </sheetViews>
  <sheetFormatPr baseColWidth="10" defaultColWidth="9.140625" defaultRowHeight="15" x14ac:dyDescent="0.25"/>
  <cols>
    <col min="1" max="1" width="12.5703125" customWidth="1"/>
    <col min="2" max="3" width="8" customWidth="1"/>
    <col min="4" max="4" width="11.42578125" customWidth="1"/>
    <col min="5" max="5" width="12.85546875" customWidth="1"/>
    <col min="6" max="6" width="11.28515625" customWidth="1"/>
    <col min="7" max="7" width="10.42578125" customWidth="1"/>
    <col min="8" max="8" width="11" customWidth="1"/>
    <col min="9" max="10" width="11.42578125" customWidth="1"/>
    <col min="11" max="11" width="11" customWidth="1"/>
    <col min="12" max="12" width="11.42578125" customWidth="1"/>
  </cols>
  <sheetData>
    <row r="1" spans="1:15" ht="15.75" thickBot="1" x14ac:dyDescent="0.3">
      <c r="A1" s="78" t="s">
        <v>67</v>
      </c>
      <c r="B1" s="73"/>
      <c r="C1" s="74"/>
      <c r="D1" s="74"/>
      <c r="E1" s="74"/>
      <c r="F1" s="75"/>
      <c r="G1" s="75"/>
      <c r="H1" s="75"/>
      <c r="I1" s="76"/>
      <c r="J1" s="77" t="s">
        <v>68</v>
      </c>
      <c r="K1" s="75"/>
      <c r="L1" s="76"/>
    </row>
    <row r="2" spans="1:15" x14ac:dyDescent="0.25">
      <c r="A2" s="71" t="s">
        <v>64</v>
      </c>
      <c r="B2" s="72"/>
      <c r="C2" s="174"/>
      <c r="D2" s="175"/>
      <c r="E2" s="176"/>
      <c r="F2" s="185" t="s">
        <v>24</v>
      </c>
      <c r="G2" s="181"/>
      <c r="H2" s="181"/>
      <c r="I2" s="182"/>
      <c r="J2" s="180" t="s">
        <v>66</v>
      </c>
      <c r="K2" s="181"/>
      <c r="L2" s="182"/>
    </row>
    <row r="3" spans="1:15" ht="15" customHeight="1" thickBot="1" x14ac:dyDescent="0.3">
      <c r="A3" s="58" t="s">
        <v>63</v>
      </c>
      <c r="B3" s="57"/>
      <c r="C3" s="177"/>
      <c r="D3" s="178"/>
      <c r="E3" s="179"/>
      <c r="F3" s="183"/>
      <c r="G3" s="183"/>
      <c r="H3" s="183"/>
      <c r="I3" s="184"/>
      <c r="J3" s="183"/>
      <c r="K3" s="183"/>
      <c r="L3" s="184"/>
    </row>
    <row r="4" spans="1:15" ht="15" customHeight="1" thickBot="1" x14ac:dyDescent="0.3">
      <c r="A4" s="192" t="s">
        <v>25</v>
      </c>
      <c r="B4" s="193"/>
      <c r="C4" s="193"/>
      <c r="D4" s="194"/>
      <c r="E4" s="115"/>
      <c r="F4" s="51"/>
      <c r="G4" s="51"/>
      <c r="H4" s="51"/>
      <c r="I4" s="52"/>
      <c r="J4" s="108"/>
      <c r="K4" s="32"/>
      <c r="L4" s="33"/>
      <c r="M4" s="15"/>
      <c r="N4" s="15"/>
    </row>
    <row r="5" spans="1:15" ht="40.5" customHeight="1" x14ac:dyDescent="0.25">
      <c r="A5" s="192" t="s">
        <v>2</v>
      </c>
      <c r="B5" s="195"/>
      <c r="C5" s="195"/>
      <c r="D5" s="195"/>
      <c r="E5" s="196"/>
      <c r="F5" s="53" t="s">
        <v>21</v>
      </c>
      <c r="G5" s="6" t="s">
        <v>22</v>
      </c>
      <c r="H5" s="6" t="s">
        <v>6</v>
      </c>
      <c r="I5" s="3" t="s">
        <v>23</v>
      </c>
      <c r="J5" s="17" t="s">
        <v>21</v>
      </c>
      <c r="K5" s="6" t="s">
        <v>22</v>
      </c>
      <c r="L5" s="3" t="s">
        <v>23</v>
      </c>
      <c r="M5" s="168"/>
      <c r="N5" s="169"/>
      <c r="O5" s="169"/>
    </row>
    <row r="6" spans="1:15" ht="12" customHeight="1" thickBot="1" x14ac:dyDescent="0.3">
      <c r="A6" s="197"/>
      <c r="B6" s="198"/>
      <c r="C6" s="198"/>
      <c r="D6" s="198"/>
      <c r="E6" s="199"/>
      <c r="F6" s="4" t="s">
        <v>3</v>
      </c>
      <c r="G6" s="5" t="s">
        <v>3</v>
      </c>
      <c r="H6" s="5" t="s">
        <v>4</v>
      </c>
      <c r="I6" s="16" t="s">
        <v>5</v>
      </c>
      <c r="J6" s="18" t="s">
        <v>3</v>
      </c>
      <c r="K6" s="13" t="s">
        <v>3</v>
      </c>
      <c r="L6" s="14" t="s">
        <v>5</v>
      </c>
    </row>
    <row r="7" spans="1:15" ht="15.75" customHeight="1" x14ac:dyDescent="0.25">
      <c r="A7" s="200" t="s">
        <v>71</v>
      </c>
      <c r="B7" s="201"/>
      <c r="C7" s="201"/>
      <c r="D7" s="201"/>
      <c r="E7" s="202"/>
      <c r="F7" s="114"/>
      <c r="G7" s="64">
        <f>E4-F7</f>
        <v>0</v>
      </c>
      <c r="H7" s="128">
        <v>1784</v>
      </c>
      <c r="I7" s="50">
        <f>G7*H7</f>
        <v>0</v>
      </c>
      <c r="J7" s="99"/>
      <c r="K7" s="64">
        <f>J4-J7</f>
        <v>0</v>
      </c>
      <c r="L7" s="50">
        <f>H7*K7</f>
        <v>0</v>
      </c>
    </row>
    <row r="8" spans="1:15" ht="15" customHeight="1" thickBot="1" x14ac:dyDescent="0.3">
      <c r="A8" s="137" t="s">
        <v>0</v>
      </c>
      <c r="B8" s="138"/>
      <c r="C8" s="138"/>
      <c r="D8" s="139"/>
      <c r="E8" s="139"/>
      <c r="F8" s="140"/>
      <c r="G8" s="140"/>
      <c r="H8" s="140"/>
      <c r="I8" s="141"/>
      <c r="J8" s="48"/>
      <c r="K8" s="49"/>
      <c r="L8" s="7"/>
    </row>
    <row r="9" spans="1:15" ht="40.5" customHeight="1" x14ac:dyDescent="0.25">
      <c r="A9" s="203" t="s">
        <v>70</v>
      </c>
      <c r="B9" s="204"/>
      <c r="C9" s="204"/>
      <c r="D9" s="204"/>
      <c r="E9" s="205"/>
      <c r="F9" s="54" t="s">
        <v>72</v>
      </c>
      <c r="G9" s="42"/>
      <c r="H9" s="43"/>
      <c r="I9" s="44"/>
      <c r="J9" s="54" t="s">
        <v>77</v>
      </c>
      <c r="K9" s="109"/>
      <c r="L9" s="44"/>
    </row>
    <row r="10" spans="1:15" ht="15" customHeight="1" x14ac:dyDescent="0.25">
      <c r="A10" s="170" t="s">
        <v>82</v>
      </c>
      <c r="B10" s="171"/>
      <c r="C10" s="171"/>
      <c r="D10" s="172"/>
      <c r="E10" s="173"/>
      <c r="F10" s="113"/>
      <c r="G10" s="39"/>
      <c r="H10" s="37"/>
      <c r="I10" s="38"/>
      <c r="J10" s="102"/>
      <c r="K10" s="39"/>
      <c r="L10" s="38"/>
    </row>
    <row r="11" spans="1:15" ht="15" customHeight="1" x14ac:dyDescent="0.25">
      <c r="A11" s="144"/>
      <c r="B11" s="189"/>
      <c r="C11" s="189"/>
      <c r="D11" s="190"/>
      <c r="E11" s="191"/>
      <c r="F11" s="113"/>
      <c r="G11" s="39"/>
      <c r="H11" s="37"/>
      <c r="I11" s="38"/>
      <c r="J11" s="102"/>
      <c r="K11" s="39"/>
      <c r="L11" s="38"/>
    </row>
    <row r="12" spans="1:15" ht="15" customHeight="1" x14ac:dyDescent="0.25">
      <c r="A12" s="144"/>
      <c r="B12" s="189"/>
      <c r="C12" s="189"/>
      <c r="D12" s="190"/>
      <c r="E12" s="191"/>
      <c r="F12" s="113"/>
      <c r="G12" s="39"/>
      <c r="H12" s="37"/>
      <c r="I12" s="38"/>
      <c r="J12" s="102"/>
      <c r="K12" s="39"/>
      <c r="L12" s="38"/>
    </row>
    <row r="13" spans="1:15" ht="15" customHeight="1" thickBot="1" x14ac:dyDescent="0.3">
      <c r="A13" s="142"/>
      <c r="B13" s="214"/>
      <c r="C13" s="214"/>
      <c r="D13" s="215"/>
      <c r="E13" s="216"/>
      <c r="F13" s="116"/>
      <c r="G13" s="68"/>
      <c r="H13" s="69"/>
      <c r="I13" s="70"/>
      <c r="J13" s="103"/>
      <c r="K13" s="68"/>
      <c r="L13" s="70"/>
    </row>
    <row r="14" spans="1:15" ht="37.5" x14ac:dyDescent="0.25">
      <c r="A14" s="208" t="s">
        <v>76</v>
      </c>
      <c r="B14" s="209"/>
      <c r="C14" s="210"/>
      <c r="D14" s="186" t="s">
        <v>13</v>
      </c>
      <c r="E14" s="188" t="s">
        <v>61</v>
      </c>
      <c r="F14" s="55" t="s">
        <v>73</v>
      </c>
      <c r="G14" s="41" t="s">
        <v>10</v>
      </c>
      <c r="H14" s="59" t="s">
        <v>74</v>
      </c>
      <c r="I14" s="21" t="s">
        <v>23</v>
      </c>
      <c r="J14" s="40" t="s">
        <v>78</v>
      </c>
      <c r="K14" s="41" t="s">
        <v>10</v>
      </c>
      <c r="L14" s="21" t="s">
        <v>23</v>
      </c>
    </row>
    <row r="15" spans="1:15" ht="12" customHeight="1" thickBot="1" x14ac:dyDescent="0.3">
      <c r="A15" s="211"/>
      <c r="B15" s="212"/>
      <c r="C15" s="213"/>
      <c r="D15" s="187"/>
      <c r="E15" s="150"/>
      <c r="F15" s="56" t="s">
        <v>3</v>
      </c>
      <c r="G15" s="19" t="s">
        <v>11</v>
      </c>
      <c r="H15" s="12" t="s">
        <v>12</v>
      </c>
      <c r="I15" s="20" t="s">
        <v>5</v>
      </c>
      <c r="J15" s="62" t="s">
        <v>3</v>
      </c>
      <c r="K15" s="9" t="s">
        <v>11</v>
      </c>
      <c r="L15" s="63" t="s">
        <v>5</v>
      </c>
    </row>
    <row r="16" spans="1:15" x14ac:dyDescent="0.25">
      <c r="A16" s="206"/>
      <c r="B16" s="207"/>
      <c r="C16" s="207"/>
      <c r="D16" s="88"/>
      <c r="E16" s="89"/>
      <c r="F16" s="123"/>
      <c r="G16" s="118"/>
      <c r="H16" s="110">
        <f>SUMIF(Hinterlegung!$F$1:$F$137,CONCATENATE(Tabelle1!A16," ",D16),Hinterlegung!$G$1:$G$137)</f>
        <v>0</v>
      </c>
      <c r="I16" s="80">
        <f>G16*H16</f>
        <v>0</v>
      </c>
      <c r="J16" s="117"/>
      <c r="K16" s="118"/>
      <c r="L16" s="22">
        <f>K16*H16</f>
        <v>0</v>
      </c>
    </row>
    <row r="17" spans="1:12" ht="15" customHeight="1" x14ac:dyDescent="0.25">
      <c r="A17" s="144"/>
      <c r="B17" s="145"/>
      <c r="C17" s="145"/>
      <c r="D17" s="90"/>
      <c r="E17" s="91"/>
      <c r="F17" s="113"/>
      <c r="G17" s="120"/>
      <c r="H17" s="111">
        <f>SUMIF(Hinterlegung!$F$1:$F$137,CONCATENATE(Tabelle1!A17," ",D17),Hinterlegung!$G$1:$G$137)</f>
        <v>0</v>
      </c>
      <c r="I17" s="81">
        <f t="shared" ref="I17:I24" si="0">G17*H17</f>
        <v>0</v>
      </c>
      <c r="J17" s="119"/>
      <c r="K17" s="120"/>
      <c r="L17" s="23">
        <f t="shared" ref="L17:L24" si="1">K17*H17</f>
        <v>0</v>
      </c>
    </row>
    <row r="18" spans="1:12" x14ac:dyDescent="0.25">
      <c r="A18" s="144"/>
      <c r="B18" s="145"/>
      <c r="C18" s="145"/>
      <c r="D18" s="90"/>
      <c r="E18" s="91"/>
      <c r="F18" s="113"/>
      <c r="G18" s="120"/>
      <c r="H18" s="111">
        <f>SUMIF(Hinterlegung!$F$1:$F$137,CONCATENATE(Tabelle1!A18," ",D18),Hinterlegung!$G$1:$G$137)</f>
        <v>0</v>
      </c>
      <c r="I18" s="81">
        <f t="shared" si="0"/>
        <v>0</v>
      </c>
      <c r="J18" s="119"/>
      <c r="K18" s="120"/>
      <c r="L18" s="23">
        <f t="shared" si="1"/>
        <v>0</v>
      </c>
    </row>
    <row r="19" spans="1:12" x14ac:dyDescent="0.25">
      <c r="A19" s="144"/>
      <c r="B19" s="145"/>
      <c r="C19" s="145"/>
      <c r="D19" s="90"/>
      <c r="E19" s="91"/>
      <c r="F19" s="113"/>
      <c r="G19" s="120"/>
      <c r="H19" s="111">
        <f>SUMIF(Hinterlegung!$F$1:$F$137,CONCATENATE(Tabelle1!A19," ",D19),Hinterlegung!$G$1:$G$137)</f>
        <v>0</v>
      </c>
      <c r="I19" s="81">
        <f t="shared" si="0"/>
        <v>0</v>
      </c>
      <c r="J19" s="119"/>
      <c r="K19" s="120"/>
      <c r="L19" s="23">
        <f t="shared" si="1"/>
        <v>0</v>
      </c>
    </row>
    <row r="20" spans="1:12" x14ac:dyDescent="0.25">
      <c r="A20" s="144"/>
      <c r="B20" s="145"/>
      <c r="C20" s="145"/>
      <c r="D20" s="90"/>
      <c r="E20" s="91"/>
      <c r="F20" s="113"/>
      <c r="G20" s="120"/>
      <c r="H20" s="111">
        <f>SUMIF(Hinterlegung!$F$1:$F$137,CONCATENATE(Tabelle1!A20," ",D20),Hinterlegung!$G$1:$G$137)</f>
        <v>0</v>
      </c>
      <c r="I20" s="81">
        <f t="shared" si="0"/>
        <v>0</v>
      </c>
      <c r="J20" s="119"/>
      <c r="K20" s="120"/>
      <c r="L20" s="23">
        <f t="shared" si="1"/>
        <v>0</v>
      </c>
    </row>
    <row r="21" spans="1:12" x14ac:dyDescent="0.25">
      <c r="A21" s="144"/>
      <c r="B21" s="145"/>
      <c r="C21" s="145"/>
      <c r="D21" s="90"/>
      <c r="E21" s="91"/>
      <c r="F21" s="113"/>
      <c r="G21" s="120"/>
      <c r="H21" s="111">
        <f>SUMIF(Hinterlegung!$F$1:$F$137,CONCATENATE(Tabelle1!A21," ",D21),Hinterlegung!$G$1:$G$137)</f>
        <v>0</v>
      </c>
      <c r="I21" s="81">
        <f t="shared" si="0"/>
        <v>0</v>
      </c>
      <c r="J21" s="119"/>
      <c r="K21" s="120"/>
      <c r="L21" s="23">
        <f t="shared" si="1"/>
        <v>0</v>
      </c>
    </row>
    <row r="22" spans="1:12" x14ac:dyDescent="0.25">
      <c r="A22" s="144"/>
      <c r="B22" s="145"/>
      <c r="C22" s="145"/>
      <c r="D22" s="90"/>
      <c r="E22" s="91"/>
      <c r="F22" s="113"/>
      <c r="G22" s="120"/>
      <c r="H22" s="111">
        <f>SUMIF(Hinterlegung!$F$1:$F$137,CONCATENATE(Tabelle1!A22," ",D22),Hinterlegung!$G$1:$G$137)</f>
        <v>0</v>
      </c>
      <c r="I22" s="81">
        <f t="shared" si="0"/>
        <v>0</v>
      </c>
      <c r="J22" s="119"/>
      <c r="K22" s="120"/>
      <c r="L22" s="23">
        <f t="shared" si="1"/>
        <v>0</v>
      </c>
    </row>
    <row r="23" spans="1:12" x14ac:dyDescent="0.25">
      <c r="A23" s="144"/>
      <c r="B23" s="145"/>
      <c r="C23" s="145"/>
      <c r="D23" s="90"/>
      <c r="E23" s="91"/>
      <c r="F23" s="113"/>
      <c r="G23" s="120"/>
      <c r="H23" s="111">
        <f>SUMIF(Hinterlegung!$F$1:$F$137,CONCATENATE(Tabelle1!A23," ",D23),Hinterlegung!$G$1:$G$137)</f>
        <v>0</v>
      </c>
      <c r="I23" s="81">
        <f t="shared" si="0"/>
        <v>0</v>
      </c>
      <c r="J23" s="119"/>
      <c r="K23" s="120"/>
      <c r="L23" s="23">
        <f t="shared" si="1"/>
        <v>0</v>
      </c>
    </row>
    <row r="24" spans="1:12" ht="15.75" thickBot="1" x14ac:dyDescent="0.3">
      <c r="A24" s="142"/>
      <c r="B24" s="143"/>
      <c r="C24" s="143"/>
      <c r="D24" s="92"/>
      <c r="E24" s="93"/>
      <c r="F24" s="116"/>
      <c r="G24" s="122"/>
      <c r="H24" s="112">
        <f>SUMIF(Hinterlegung!$F$1:$F$137,CONCATENATE(Tabelle1!A24," ",D24),Hinterlegung!$G$1:$G$137)</f>
        <v>0</v>
      </c>
      <c r="I24" s="82">
        <f t="shared" si="0"/>
        <v>0</v>
      </c>
      <c r="J24" s="121"/>
      <c r="K24" s="122"/>
      <c r="L24" s="24">
        <f t="shared" si="1"/>
        <v>0</v>
      </c>
    </row>
    <row r="25" spans="1:12" ht="37.5" x14ac:dyDescent="0.25">
      <c r="A25" s="163" t="s">
        <v>1</v>
      </c>
      <c r="B25" s="164"/>
      <c r="C25" s="164"/>
      <c r="D25" s="165"/>
      <c r="E25" s="149" t="s">
        <v>61</v>
      </c>
      <c r="F25" s="10" t="s">
        <v>75</v>
      </c>
      <c r="G25" s="2" t="s">
        <v>14</v>
      </c>
      <c r="H25" s="2" t="s">
        <v>6</v>
      </c>
      <c r="I25" s="11" t="s">
        <v>23</v>
      </c>
      <c r="J25" s="10" t="s">
        <v>79</v>
      </c>
      <c r="K25" s="67" t="s">
        <v>26</v>
      </c>
      <c r="L25" s="21" t="s">
        <v>23</v>
      </c>
    </row>
    <row r="26" spans="1:12" ht="12" customHeight="1" thickBot="1" x14ac:dyDescent="0.3">
      <c r="A26" s="166"/>
      <c r="B26" s="167"/>
      <c r="C26" s="167"/>
      <c r="D26" s="165"/>
      <c r="E26" s="150"/>
      <c r="F26" s="8" t="s">
        <v>3</v>
      </c>
      <c r="G26" s="25" t="s">
        <v>15</v>
      </c>
      <c r="H26" s="5" t="s">
        <v>16</v>
      </c>
      <c r="I26" s="16" t="s">
        <v>5</v>
      </c>
      <c r="J26" s="8" t="s">
        <v>3</v>
      </c>
      <c r="K26" s="9" t="s">
        <v>27</v>
      </c>
      <c r="L26" s="63" t="s">
        <v>5</v>
      </c>
    </row>
    <row r="27" spans="1:12" x14ac:dyDescent="0.25">
      <c r="A27" s="151" t="s">
        <v>17</v>
      </c>
      <c r="B27" s="152"/>
      <c r="C27" s="152"/>
      <c r="D27" s="153"/>
      <c r="E27" s="94"/>
      <c r="F27" s="123"/>
      <c r="G27" s="123"/>
      <c r="H27" s="129">
        <v>41.78</v>
      </c>
      <c r="I27" s="29">
        <f>G27*H27</f>
        <v>0</v>
      </c>
      <c r="J27" s="105"/>
      <c r="K27" s="104"/>
      <c r="L27" s="26">
        <f t="shared" ref="L27:L32" si="2">K27*H27</f>
        <v>0</v>
      </c>
    </row>
    <row r="28" spans="1:12" x14ac:dyDescent="0.25">
      <c r="A28" s="154" t="s">
        <v>28</v>
      </c>
      <c r="B28" s="155"/>
      <c r="C28" s="155"/>
      <c r="D28" s="156"/>
      <c r="E28" s="95"/>
      <c r="F28" s="113"/>
      <c r="G28" s="113"/>
      <c r="H28" s="130">
        <v>20.100000000000001</v>
      </c>
      <c r="I28" s="30">
        <f t="shared" ref="I28:I32" si="3">G28*H28</f>
        <v>0</v>
      </c>
      <c r="J28" s="106"/>
      <c r="K28" s="100"/>
      <c r="L28" s="27">
        <f t="shared" si="2"/>
        <v>0</v>
      </c>
    </row>
    <row r="29" spans="1:12" s="47" customFormat="1" x14ac:dyDescent="0.25">
      <c r="A29" s="154" t="s">
        <v>29</v>
      </c>
      <c r="B29" s="155"/>
      <c r="C29" s="155"/>
      <c r="D29" s="156"/>
      <c r="E29" s="96"/>
      <c r="F29" s="113"/>
      <c r="G29" s="113"/>
      <c r="H29" s="131">
        <v>20.100000000000001</v>
      </c>
      <c r="I29" s="60">
        <f t="shared" si="3"/>
        <v>0</v>
      </c>
      <c r="J29" s="106"/>
      <c r="K29" s="100"/>
      <c r="L29" s="61">
        <f t="shared" si="2"/>
        <v>0</v>
      </c>
    </row>
    <row r="30" spans="1:12" s="47" customFormat="1" x14ac:dyDescent="0.25">
      <c r="A30" s="154" t="s">
        <v>30</v>
      </c>
      <c r="B30" s="155"/>
      <c r="C30" s="155"/>
      <c r="D30" s="156"/>
      <c r="E30" s="96"/>
      <c r="F30" s="113"/>
      <c r="G30" s="113"/>
      <c r="H30" s="131">
        <v>20.100000000000001</v>
      </c>
      <c r="I30" s="60">
        <f t="shared" si="3"/>
        <v>0</v>
      </c>
      <c r="J30" s="106"/>
      <c r="K30" s="100"/>
      <c r="L30" s="61">
        <f t="shared" si="2"/>
        <v>0</v>
      </c>
    </row>
    <row r="31" spans="1:12" x14ac:dyDescent="0.25">
      <c r="A31" s="157" t="s">
        <v>18</v>
      </c>
      <c r="B31" s="158"/>
      <c r="C31" s="158"/>
      <c r="D31" s="159"/>
      <c r="E31" s="97"/>
      <c r="F31" s="113"/>
      <c r="G31" s="113"/>
      <c r="H31" s="132">
        <v>228.48</v>
      </c>
      <c r="I31" s="30">
        <f t="shared" si="3"/>
        <v>0</v>
      </c>
      <c r="J31" s="106"/>
      <c r="K31" s="100"/>
      <c r="L31" s="27">
        <f t="shared" si="2"/>
        <v>0</v>
      </c>
    </row>
    <row r="32" spans="1:12" ht="15.75" thickBot="1" x14ac:dyDescent="0.3">
      <c r="A32" s="160" t="s">
        <v>19</v>
      </c>
      <c r="B32" s="161"/>
      <c r="C32" s="161"/>
      <c r="D32" s="162"/>
      <c r="E32" s="98"/>
      <c r="F32" s="116"/>
      <c r="G32" s="116"/>
      <c r="H32" s="133">
        <v>1534.4</v>
      </c>
      <c r="I32" s="31">
        <f t="shared" si="3"/>
        <v>0</v>
      </c>
      <c r="J32" s="107"/>
      <c r="K32" s="101"/>
      <c r="L32" s="28">
        <f t="shared" si="2"/>
        <v>0</v>
      </c>
    </row>
    <row r="33" spans="1:12" ht="15.75" customHeight="1" thickBot="1" x14ac:dyDescent="0.3">
      <c r="A33" s="146" t="s">
        <v>20</v>
      </c>
      <c r="B33" s="147"/>
      <c r="C33" s="147"/>
      <c r="D33" s="147"/>
      <c r="E33" s="147"/>
      <c r="F33" s="147"/>
      <c r="G33" s="147"/>
      <c r="H33" s="148"/>
      <c r="I33" s="79">
        <f>SUM(I7,I16:I24,I27:I32)</f>
        <v>0</v>
      </c>
      <c r="J33" s="84"/>
      <c r="K33" s="85"/>
      <c r="L33" s="34">
        <f>SUM(L7,L16:L24,L27:L32)</f>
        <v>0</v>
      </c>
    </row>
    <row r="34" spans="1:12" ht="15.75" customHeight="1" thickBot="1" x14ac:dyDescent="0.3">
      <c r="A34" s="134" t="s">
        <v>65</v>
      </c>
      <c r="B34" s="135"/>
      <c r="C34" s="135"/>
      <c r="D34" s="135"/>
      <c r="E34" s="135"/>
      <c r="F34" s="135"/>
      <c r="G34" s="135"/>
      <c r="H34" s="136"/>
      <c r="I34" s="65">
        <f>I33*30/70</f>
        <v>0</v>
      </c>
      <c r="J34" s="87"/>
      <c r="K34" s="86"/>
      <c r="L34" s="83">
        <f>L33*30/70</f>
        <v>0</v>
      </c>
    </row>
    <row r="35" spans="1:12" ht="24.75" customHeight="1" thickBot="1" x14ac:dyDescent="0.3">
      <c r="A35" s="134" t="s">
        <v>62</v>
      </c>
      <c r="B35" s="135"/>
      <c r="C35" s="135"/>
      <c r="D35" s="135"/>
      <c r="E35" s="135"/>
      <c r="F35" s="135"/>
      <c r="G35" s="135"/>
      <c r="H35" s="136"/>
      <c r="I35" s="35"/>
      <c r="J35" s="35"/>
      <c r="K35" s="35"/>
      <c r="L35" s="36"/>
    </row>
    <row r="36" spans="1:12" x14ac:dyDescent="0.25">
      <c r="A36" s="46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</sheetData>
  <sheetProtection selectLockedCells="1"/>
  <protectedRanges>
    <protectedRange sqref="G7:H7 K7:L7 H16:I24 L16:L24 H27:I32 I33:I34 L27:L34" name="Bereich1"/>
  </protectedRanges>
  <dataConsolidate/>
  <mergeCells count="37">
    <mergeCell ref="A16:C16"/>
    <mergeCell ref="A14:C15"/>
    <mergeCell ref="A17:C17"/>
    <mergeCell ref="A20:C20"/>
    <mergeCell ref="A13:E13"/>
    <mergeCell ref="M5:O5"/>
    <mergeCell ref="A10:E10"/>
    <mergeCell ref="A19:C19"/>
    <mergeCell ref="A18:C18"/>
    <mergeCell ref="C2:E2"/>
    <mergeCell ref="C3:E3"/>
    <mergeCell ref="J2:L3"/>
    <mergeCell ref="F2:I3"/>
    <mergeCell ref="D14:D15"/>
    <mergeCell ref="E14:E15"/>
    <mergeCell ref="A12:E12"/>
    <mergeCell ref="A11:E11"/>
    <mergeCell ref="A4:D4"/>
    <mergeCell ref="A5:E6"/>
    <mergeCell ref="A7:E7"/>
    <mergeCell ref="A9:E9"/>
    <mergeCell ref="A35:H35"/>
    <mergeCell ref="A8:I8"/>
    <mergeCell ref="A24:C24"/>
    <mergeCell ref="A23:C23"/>
    <mergeCell ref="A33:H33"/>
    <mergeCell ref="E25:E26"/>
    <mergeCell ref="A27:D27"/>
    <mergeCell ref="A28:D28"/>
    <mergeCell ref="A31:D31"/>
    <mergeCell ref="A32:D32"/>
    <mergeCell ref="A29:D29"/>
    <mergeCell ref="A30:D30"/>
    <mergeCell ref="A34:H34"/>
    <mergeCell ref="A21:C21"/>
    <mergeCell ref="A22:C22"/>
    <mergeCell ref="A25:D26"/>
  </mergeCells>
  <dataValidations disablePrompts="1" xWindow="434" yWindow="454" count="5">
    <dataValidation type="custom" errorStyle="warning" allowBlank="1" showInputMessage="1" showErrorMessage="1" errorTitle="Nur 2 Nachkommastellen möglich!" error="Bitte runden Sie die Flächenangaben auf 2 Nachkommastellen und geben diesen Wert ein." sqref="E4">
      <formula1>MOD($E4*10^2,1)=0</formula1>
    </dataValidation>
    <dataValidation type="custom" errorStyle="warning" allowBlank="1" showInputMessage="1" showErrorMessage="1" errorTitle="Nur 2 Nachmommastellen möglich!" error="Bitte runden Sie die Flächenangaben auf 2 Nachkommastellen und geben diesen Wert ein." sqref="F7">
      <formula1>MOD($F7*10^2,1)=0</formula1>
    </dataValidation>
    <dataValidation type="custom" errorStyle="warning" allowBlank="1" showInputMessage="1" showErrorMessage="1" errorTitle="Nur 2 Nachkommastellen möglich!" error="Bitte runden Sie die Flächenangaben auf 2 Nachkommastellen und geben diesen Wert ein." sqref="F10">
      <formula1>MOD($F10:$F13*10^2,1)=0</formula1>
    </dataValidation>
    <dataValidation type="custom" errorStyle="warning" allowBlank="1" showInputMessage="1" showErrorMessage="1" errorTitle="Nur 2 Nachkommastellen möglich!" error="Bitte runden Sie die Flächenangaben auf 2 Nachkommastellen und geben diesen Wert ein." sqref="F32">
      <formula1>MOD($F32*10^2,1)=0</formula1>
    </dataValidation>
    <dataValidation type="custom" errorStyle="warning" allowBlank="1" showInputMessage="1" showErrorMessage="1" errorTitle="Nur 2 Nachkommastellen möglich!" error="Bitte runden Sie die Flächenangaben auf 2 Nachkommastellen und geben diesen Wert ein." sqref="F11 F12 F13 F16 F17 F18 F19 F20 F21 F22 F23 F24 F27 F28 F29 F30 F31">
      <formula1>MOD($F11*10^2,1)=0</formula1>
    </dataValidation>
  </dataValidations>
  <pageMargins left="0.7" right="0.7" top="0.75" bottom="0.75" header="0.3" footer="0.3"/>
  <pageSetup paperSize="9" scale="76" orientation="landscape" r:id="rId1"/>
  <headerFooter>
    <oddHeader>&amp;LBaumarten- und Finanzplan für Waldumbaumaßnahmen und Verjüngung in Schutzgebieten (Pflanzung, Saat und Naturverjüngung)&amp;RStand: 9/2022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xWindow="434" yWindow="454" count="5">
        <x14:dataValidation type="list" allowBlank="1" showInputMessage="1" showErrorMessage="1" error="Laut Förderrichtlinie sind nur die 3 genannte Sortimente förderfähig." prompt="Bitte Auswahl des Pflanzsortimentes aus der Liste. Sofern Sie Saat- oder Pflanzgut aus dem eigenen Forstbetrieb verwenden möchten, geben Sie bitte eine formlose Eigenerklärung zu Menge und Herkunft ab.">
          <x14:formula1>
            <xm:f>Hinterlegung!$A$1:$A$3</xm:f>
          </x14:formula1>
          <xm:sqref>D16:D24</xm:sqref>
        </x14:dataValidation>
        <x14:dataValidation type="list" allowBlank="1" showInputMessage="1" showErrorMessage="1" promptTitle="Baum-/Strauchart" prompt="Bitte Auswahl einer Baum-/Strauchart aus der Liste.">
          <x14:formula1>
            <xm:f>Hinterlegung!$C$1:$C$46</xm:f>
          </x14:formula1>
          <xm:sqref>A13:E13</xm:sqref>
        </x14:dataValidation>
        <x14:dataValidation type="list" allowBlank="1" showInputMessage="1" showErrorMessage="1" promptTitle="Baum-/Strauchart" prompt="Bitte Auswahl einer Baum-/Strauchart aus der Liste.">
          <x14:formula1>
            <xm:f>Hinterlegung!$C$1:$C$46</xm:f>
          </x14:formula1>
          <xm:sqref>A11:E12</xm:sqref>
        </x14:dataValidation>
        <x14:dataValidation type="list" allowBlank="1" showInputMessage="1" promptTitle="Baum-/Strauchart" prompt="Bitte Auswahl einer Baum-/Strauchart aus der Liste.">
          <x14:formula1>
            <xm:f>Hinterlegung!$C$1:$C$46</xm:f>
          </x14:formula1>
          <xm:sqref>A24:C24</xm:sqref>
        </x14:dataValidation>
        <x14:dataValidation type="list" allowBlank="1" showInputMessage="1" promptTitle="Baum-/Strauchart" prompt="Bitte Auswahl einer Baum-/Strauchart aus der Liste.">
          <x14:formula1>
            <xm:f>Hinterlegung!$C$1:$C$46</xm:f>
          </x14:formula1>
          <xm:sqref>A16:C23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workbookViewId="0">
      <selection activeCell="F138" sqref="F138:G138"/>
    </sheetView>
  </sheetViews>
  <sheetFormatPr baseColWidth="10" defaultColWidth="9.140625" defaultRowHeight="15" x14ac:dyDescent="0.25"/>
  <cols>
    <col min="1" max="1" width="12" bestFit="1" customWidth="1"/>
    <col min="6" max="6" width="40.7109375" customWidth="1"/>
  </cols>
  <sheetData>
    <row r="1" spans="1:7" x14ac:dyDescent="0.25">
      <c r="A1" t="s">
        <v>7</v>
      </c>
      <c r="C1" t="s">
        <v>28</v>
      </c>
      <c r="F1" t="str">
        <f>CONCATENATE(C1," ",$A$1)</f>
        <v>Stieleiche Wurzelnackt</v>
      </c>
      <c r="G1" s="66">
        <v>1.96</v>
      </c>
    </row>
    <row r="2" spans="1:7" x14ac:dyDescent="0.25">
      <c r="A2" t="s">
        <v>8</v>
      </c>
      <c r="C2" t="s">
        <v>29</v>
      </c>
      <c r="F2" t="str">
        <f t="shared" ref="F2:F25" si="0">CONCATENATE(C2," ",$A$1)</f>
        <v>Traubeneiche Wurzelnackt</v>
      </c>
      <c r="G2" s="66">
        <v>1.96</v>
      </c>
    </row>
    <row r="3" spans="1:7" x14ac:dyDescent="0.25">
      <c r="A3" t="s">
        <v>9</v>
      </c>
      <c r="C3" s="124" t="s">
        <v>83</v>
      </c>
      <c r="D3" s="124"/>
      <c r="E3" s="124"/>
      <c r="F3" s="124" t="str">
        <f t="shared" ref="F3" si="1">CONCATENATE(C3," ",$A$1)</f>
        <v>Flaum-, Zerr-, Ung. Eiche Wurzelnackt</v>
      </c>
      <c r="G3" s="125">
        <v>1.59</v>
      </c>
    </row>
    <row r="4" spans="1:7" x14ac:dyDescent="0.25">
      <c r="C4" t="s">
        <v>30</v>
      </c>
      <c r="F4" t="str">
        <f t="shared" si="0"/>
        <v>Roteiche Wurzelnackt</v>
      </c>
      <c r="G4" s="66">
        <v>1.59</v>
      </c>
    </row>
    <row r="5" spans="1:7" x14ac:dyDescent="0.25">
      <c r="C5" t="s">
        <v>17</v>
      </c>
      <c r="F5" t="str">
        <f t="shared" si="0"/>
        <v>Rotbuche Wurzelnackt</v>
      </c>
      <c r="G5" s="66">
        <v>1.59</v>
      </c>
    </row>
    <row r="6" spans="1:7" x14ac:dyDescent="0.25">
      <c r="C6" t="s">
        <v>31</v>
      </c>
      <c r="F6" t="str">
        <f t="shared" si="0"/>
        <v>Bergahorn Wurzelnackt</v>
      </c>
      <c r="G6" s="66">
        <v>1.59</v>
      </c>
    </row>
    <row r="7" spans="1:7" x14ac:dyDescent="0.25">
      <c r="C7" t="s">
        <v>32</v>
      </c>
      <c r="F7" t="str">
        <f t="shared" si="0"/>
        <v>Spitzahorn Wurzelnackt</v>
      </c>
      <c r="G7" s="66">
        <v>1.59</v>
      </c>
    </row>
    <row r="8" spans="1:7" x14ac:dyDescent="0.25">
      <c r="C8" t="s">
        <v>33</v>
      </c>
      <c r="F8" t="str">
        <f t="shared" si="0"/>
        <v>Vogelkirsche Wurzelnackt</v>
      </c>
      <c r="G8" s="66">
        <v>1.96</v>
      </c>
    </row>
    <row r="9" spans="1:7" x14ac:dyDescent="0.25">
      <c r="C9" t="s">
        <v>90</v>
      </c>
      <c r="F9" t="str">
        <f t="shared" si="0"/>
        <v>Wildapfel Wurzelnackt</v>
      </c>
      <c r="G9" s="66">
        <v>1.96</v>
      </c>
    </row>
    <row r="10" spans="1:7" x14ac:dyDescent="0.25">
      <c r="C10" t="s">
        <v>91</v>
      </c>
      <c r="F10" t="str">
        <f t="shared" si="0"/>
        <v>Wildbirne Wurzelnackt</v>
      </c>
      <c r="G10" s="66">
        <v>1.96</v>
      </c>
    </row>
    <row r="11" spans="1:7" x14ac:dyDescent="0.25">
      <c r="C11" t="s">
        <v>92</v>
      </c>
      <c r="F11" t="str">
        <f t="shared" si="0"/>
        <v>Mehlbeere Wurzelnackt</v>
      </c>
      <c r="G11" s="66">
        <v>1.96</v>
      </c>
    </row>
    <row r="12" spans="1:7" x14ac:dyDescent="0.25">
      <c r="C12" t="s">
        <v>34</v>
      </c>
      <c r="F12" t="str">
        <f t="shared" si="0"/>
        <v>Hainbuche Wurzelnackt</v>
      </c>
      <c r="G12" s="66">
        <v>1.59</v>
      </c>
    </row>
    <row r="13" spans="1:7" x14ac:dyDescent="0.25">
      <c r="C13" t="s">
        <v>35</v>
      </c>
      <c r="F13" t="str">
        <f t="shared" si="0"/>
        <v>Schwarzerle Wurzelnackt</v>
      </c>
      <c r="G13" s="66">
        <v>1.59</v>
      </c>
    </row>
    <row r="14" spans="1:7" x14ac:dyDescent="0.25">
      <c r="C14" t="s">
        <v>36</v>
      </c>
      <c r="F14" t="str">
        <f t="shared" si="0"/>
        <v>Winterlinde Wurzelnackt</v>
      </c>
      <c r="G14" s="66">
        <v>1.59</v>
      </c>
    </row>
    <row r="15" spans="1:7" x14ac:dyDescent="0.25">
      <c r="C15" t="s">
        <v>37</v>
      </c>
      <c r="F15" t="str">
        <f t="shared" si="0"/>
        <v>Sommerlinde Wurzelnackt</v>
      </c>
      <c r="G15" s="66">
        <v>1.59</v>
      </c>
    </row>
    <row r="16" spans="1:7" x14ac:dyDescent="0.25">
      <c r="C16" t="s">
        <v>38</v>
      </c>
      <c r="F16" t="str">
        <f t="shared" si="0"/>
        <v>Elsbeere Wurzelnackt</v>
      </c>
      <c r="G16" s="66">
        <v>1.96</v>
      </c>
    </row>
    <row r="17" spans="3:7" x14ac:dyDescent="0.25">
      <c r="C17" t="s">
        <v>39</v>
      </c>
      <c r="F17" t="str">
        <f t="shared" si="0"/>
        <v>Schwarzpappel Wurzelnackt</v>
      </c>
      <c r="G17" s="66">
        <v>1.59</v>
      </c>
    </row>
    <row r="18" spans="3:7" x14ac:dyDescent="0.25">
      <c r="C18" t="s">
        <v>40</v>
      </c>
      <c r="F18" t="str">
        <f t="shared" si="0"/>
        <v>Bergulme Wurzelnackt</v>
      </c>
      <c r="G18" s="66">
        <v>1.59</v>
      </c>
    </row>
    <row r="19" spans="3:7" x14ac:dyDescent="0.25">
      <c r="C19" t="s">
        <v>41</v>
      </c>
      <c r="F19" t="str">
        <f t="shared" si="0"/>
        <v>Flatterulme Wurzelnackt</v>
      </c>
      <c r="G19" s="66">
        <v>1.59</v>
      </c>
    </row>
    <row r="20" spans="3:7" x14ac:dyDescent="0.25">
      <c r="C20" t="s">
        <v>42</v>
      </c>
      <c r="F20" t="str">
        <f t="shared" si="0"/>
        <v>Birke Wurzelnackt</v>
      </c>
      <c r="G20" s="66">
        <v>1.59</v>
      </c>
    </row>
    <row r="21" spans="3:7" x14ac:dyDescent="0.25">
      <c r="C21" t="s">
        <v>43</v>
      </c>
      <c r="F21" t="str">
        <f t="shared" si="0"/>
        <v>Eberesche Wurzelnackt</v>
      </c>
      <c r="G21" s="66">
        <v>1.96</v>
      </c>
    </row>
    <row r="22" spans="3:7" x14ac:dyDescent="0.25">
      <c r="C22" t="s">
        <v>44</v>
      </c>
      <c r="F22" t="str">
        <f t="shared" si="0"/>
        <v>Aspe Wurzelnackt</v>
      </c>
      <c r="G22" s="66">
        <v>1.59</v>
      </c>
    </row>
    <row r="23" spans="3:7" x14ac:dyDescent="0.25">
      <c r="C23" s="124" t="s">
        <v>87</v>
      </c>
      <c r="D23" s="124"/>
      <c r="E23" s="124"/>
      <c r="F23" s="124" t="str">
        <f t="shared" si="0"/>
        <v>Esskastanie Wurzelnackt</v>
      </c>
      <c r="G23" s="125">
        <v>1.59</v>
      </c>
    </row>
    <row r="24" spans="3:7" x14ac:dyDescent="0.25">
      <c r="C24" s="124" t="s">
        <v>88</v>
      </c>
      <c r="D24" s="124"/>
      <c r="E24" s="124"/>
      <c r="F24" s="124" t="str">
        <f t="shared" si="0"/>
        <v>Robinie Wurzelnackt</v>
      </c>
      <c r="G24" s="125">
        <v>1.59</v>
      </c>
    </row>
    <row r="25" spans="3:7" x14ac:dyDescent="0.25">
      <c r="C25" s="124" t="s">
        <v>89</v>
      </c>
      <c r="D25" s="124"/>
      <c r="E25" s="124"/>
      <c r="F25" s="124" t="str">
        <f t="shared" si="0"/>
        <v>sonst. Laubbäume Wurzelnackt</v>
      </c>
      <c r="G25" s="125">
        <v>1.59</v>
      </c>
    </row>
    <row r="26" spans="3:7" x14ac:dyDescent="0.25">
      <c r="C26" t="s">
        <v>48</v>
      </c>
      <c r="F26" t="str">
        <f t="shared" ref="F26:F46" si="2">CONCATENATE(C26," ",$A$1)</f>
        <v>Gemeine Kiefer Wurzelnackt</v>
      </c>
      <c r="G26" s="66">
        <v>0.87</v>
      </c>
    </row>
    <row r="27" spans="3:7" x14ac:dyDescent="0.25">
      <c r="C27" s="124" t="s">
        <v>85</v>
      </c>
      <c r="D27" s="124"/>
      <c r="E27" s="124"/>
      <c r="F27" s="124" t="str">
        <f t="shared" si="2"/>
        <v>Schwarzkiefer Wurzelnackt</v>
      </c>
      <c r="G27" s="125">
        <v>0.87</v>
      </c>
    </row>
    <row r="28" spans="3:7" x14ac:dyDescent="0.25">
      <c r="C28" t="s">
        <v>49</v>
      </c>
      <c r="F28" t="str">
        <f t="shared" si="2"/>
        <v>Gemeine Fichte Wurzelnackt</v>
      </c>
      <c r="G28" s="66">
        <v>1.2</v>
      </c>
    </row>
    <row r="29" spans="3:7" x14ac:dyDescent="0.25">
      <c r="C29" t="s">
        <v>18</v>
      </c>
      <c r="F29" t="str">
        <f t="shared" si="2"/>
        <v>Weißtanne Wurzelnackt</v>
      </c>
      <c r="G29" s="66">
        <v>2.4</v>
      </c>
    </row>
    <row r="30" spans="3:7" x14ac:dyDescent="0.25">
      <c r="C30" t="s">
        <v>45</v>
      </c>
      <c r="F30" t="str">
        <f t="shared" si="2"/>
        <v>Eibe Wurzelnackt</v>
      </c>
      <c r="G30" s="66">
        <v>2.4</v>
      </c>
    </row>
    <row r="31" spans="3:7" x14ac:dyDescent="0.25">
      <c r="C31" t="s">
        <v>46</v>
      </c>
      <c r="F31" t="str">
        <f t="shared" si="2"/>
        <v>Europäische Lärche Wurzelnackt</v>
      </c>
      <c r="G31" s="66">
        <v>2.21</v>
      </c>
    </row>
    <row r="32" spans="3:7" x14ac:dyDescent="0.25">
      <c r="C32" t="s">
        <v>47</v>
      </c>
      <c r="F32" t="str">
        <f t="shared" si="2"/>
        <v>Hybridlärche Wurzelnackt</v>
      </c>
      <c r="G32" s="66">
        <v>2.21</v>
      </c>
    </row>
    <row r="33" spans="3:7" x14ac:dyDescent="0.25">
      <c r="C33" t="s">
        <v>19</v>
      </c>
      <c r="F33" t="str">
        <f t="shared" si="2"/>
        <v>Douglasie Wurzelnackt</v>
      </c>
      <c r="G33" s="66">
        <v>2.21</v>
      </c>
    </row>
    <row r="34" spans="3:7" x14ac:dyDescent="0.25">
      <c r="C34" s="124" t="s">
        <v>84</v>
      </c>
      <c r="D34" s="124"/>
      <c r="E34" s="124"/>
      <c r="F34" s="124" t="str">
        <f>CONCATENATE(C34," ",$A$1)</f>
        <v>Sonst. Tanne (Abis spec.) Wurzelnackt</v>
      </c>
      <c r="G34" s="125">
        <v>2.21</v>
      </c>
    </row>
    <row r="35" spans="3:7" x14ac:dyDescent="0.25">
      <c r="C35" s="45" t="s">
        <v>50</v>
      </c>
      <c r="F35" t="str">
        <f t="shared" si="2"/>
        <v>Kornelkirsche Wurzelnackt</v>
      </c>
      <c r="G35" s="66">
        <v>1.96</v>
      </c>
    </row>
    <row r="36" spans="3:7" x14ac:dyDescent="0.25">
      <c r="C36" s="45" t="s">
        <v>51</v>
      </c>
      <c r="F36" t="str">
        <f t="shared" si="2"/>
        <v>Roter Hartriegel  Wurzelnackt</v>
      </c>
      <c r="G36" s="66">
        <v>1.96</v>
      </c>
    </row>
    <row r="37" spans="3:7" x14ac:dyDescent="0.25">
      <c r="C37" s="46" t="s">
        <v>52</v>
      </c>
      <c r="F37" t="str">
        <f t="shared" si="2"/>
        <v>Hasel Wurzelnackt</v>
      </c>
      <c r="G37" s="66">
        <v>1.96</v>
      </c>
    </row>
    <row r="38" spans="3:7" x14ac:dyDescent="0.25">
      <c r="C38" s="46" t="s">
        <v>53</v>
      </c>
      <c r="F38" t="str">
        <f t="shared" si="2"/>
        <v>Eingriffeliger Weißdorn  Wurzelnackt</v>
      </c>
      <c r="G38" s="66">
        <v>1.96</v>
      </c>
    </row>
    <row r="39" spans="3:7" x14ac:dyDescent="0.25">
      <c r="C39" s="46" t="s">
        <v>54</v>
      </c>
      <c r="F39" t="str">
        <f t="shared" si="2"/>
        <v>Zweigriffeliger Weißdorn  Wurzelnackt</v>
      </c>
      <c r="G39" s="66">
        <v>1.96</v>
      </c>
    </row>
    <row r="40" spans="3:7" x14ac:dyDescent="0.25">
      <c r="C40" s="46" t="s">
        <v>55</v>
      </c>
      <c r="F40" t="str">
        <f t="shared" si="2"/>
        <v>Europäisches Pfaffenhütchen  Wurzelnackt</v>
      </c>
      <c r="G40" s="66">
        <v>1.96</v>
      </c>
    </row>
    <row r="41" spans="3:7" x14ac:dyDescent="0.25">
      <c r="C41" s="46" t="s">
        <v>56</v>
      </c>
      <c r="F41" t="str">
        <f t="shared" si="2"/>
        <v>Schlehe Wurzelnackt</v>
      </c>
      <c r="G41" s="66">
        <v>1.96</v>
      </c>
    </row>
    <row r="42" spans="3:7" x14ac:dyDescent="0.25">
      <c r="C42" s="46" t="s">
        <v>57</v>
      </c>
      <c r="F42" t="str">
        <f t="shared" si="2"/>
        <v>Kreuzdorn  Wurzelnackt</v>
      </c>
      <c r="G42" s="66">
        <v>1.96</v>
      </c>
    </row>
    <row r="43" spans="3:7" x14ac:dyDescent="0.25">
      <c r="C43" s="46" t="s">
        <v>58</v>
      </c>
      <c r="F43" t="str">
        <f t="shared" si="2"/>
        <v>Gemeiner Schneeball  Wurzelnackt</v>
      </c>
      <c r="G43" s="66">
        <v>1.96</v>
      </c>
    </row>
    <row r="44" spans="3:7" x14ac:dyDescent="0.25">
      <c r="C44" s="46" t="s">
        <v>59</v>
      </c>
      <c r="F44" t="str">
        <f t="shared" si="2"/>
        <v>Hundsrose Wurzelnackt</v>
      </c>
      <c r="G44" s="66">
        <v>1.96</v>
      </c>
    </row>
    <row r="45" spans="3:7" x14ac:dyDescent="0.25">
      <c r="C45" s="46" t="s">
        <v>60</v>
      </c>
      <c r="F45" t="str">
        <f t="shared" si="2"/>
        <v>Gemeiner Walcholder  Wurzelnackt</v>
      </c>
      <c r="G45" s="66">
        <v>1.96</v>
      </c>
    </row>
    <row r="46" spans="3:7" s="47" customFormat="1" x14ac:dyDescent="0.25">
      <c r="C46" s="126" t="s">
        <v>86</v>
      </c>
      <c r="D46" s="124"/>
      <c r="E46" s="124"/>
      <c r="F46" s="124" t="str">
        <f t="shared" si="2"/>
        <v>sonst. heimische Waldsträucher Wurzelnackt</v>
      </c>
      <c r="G46" s="125">
        <v>1.96</v>
      </c>
    </row>
    <row r="47" spans="3:7" x14ac:dyDescent="0.25">
      <c r="F47" t="str">
        <f t="shared" ref="F47:F54" si="3">CONCATENATE(C1," ",$A$2)</f>
        <v>Stieleiche Container</v>
      </c>
      <c r="G47" s="66">
        <v>2.42</v>
      </c>
    </row>
    <row r="48" spans="3:7" x14ac:dyDescent="0.25">
      <c r="F48" t="str">
        <f t="shared" si="3"/>
        <v>Traubeneiche Container</v>
      </c>
      <c r="G48" s="66">
        <v>2.42</v>
      </c>
    </row>
    <row r="49" spans="6:7" x14ac:dyDescent="0.25">
      <c r="F49" s="15" t="str">
        <f t="shared" si="3"/>
        <v>Flaum-, Zerr-, Ung. Eiche Container</v>
      </c>
      <c r="G49" s="127">
        <v>2.04</v>
      </c>
    </row>
    <row r="50" spans="6:7" x14ac:dyDescent="0.25">
      <c r="F50" t="str">
        <f t="shared" si="3"/>
        <v>Roteiche Container</v>
      </c>
      <c r="G50" s="66">
        <v>2.04</v>
      </c>
    </row>
    <row r="51" spans="6:7" x14ac:dyDescent="0.25">
      <c r="F51" t="str">
        <f t="shared" si="3"/>
        <v>Rotbuche Container</v>
      </c>
      <c r="G51" s="66">
        <v>2.04</v>
      </c>
    </row>
    <row r="52" spans="6:7" x14ac:dyDescent="0.25">
      <c r="F52" t="str">
        <f t="shared" si="3"/>
        <v>Bergahorn Container</v>
      </c>
      <c r="G52" s="66">
        <v>2.04</v>
      </c>
    </row>
    <row r="53" spans="6:7" x14ac:dyDescent="0.25">
      <c r="F53" t="str">
        <f t="shared" si="3"/>
        <v>Spitzahorn Container</v>
      </c>
      <c r="G53" s="66">
        <v>2.04</v>
      </c>
    </row>
    <row r="54" spans="6:7" x14ac:dyDescent="0.25">
      <c r="F54" t="str">
        <f t="shared" si="3"/>
        <v>Vogelkirsche Container</v>
      </c>
      <c r="G54" s="66">
        <v>2.42</v>
      </c>
    </row>
    <row r="55" spans="6:7" x14ac:dyDescent="0.25">
      <c r="F55" t="s">
        <v>93</v>
      </c>
      <c r="G55" s="66">
        <v>2.42</v>
      </c>
    </row>
    <row r="56" spans="6:7" x14ac:dyDescent="0.25">
      <c r="F56" t="s">
        <v>94</v>
      </c>
      <c r="G56" s="66">
        <v>2.42</v>
      </c>
    </row>
    <row r="57" spans="6:7" x14ac:dyDescent="0.25">
      <c r="F57" t="s">
        <v>95</v>
      </c>
      <c r="G57" s="66">
        <v>2.42</v>
      </c>
    </row>
    <row r="58" spans="6:7" x14ac:dyDescent="0.25">
      <c r="F58" t="str">
        <f t="shared" ref="F58:F80" si="4">CONCATENATE(C12," ",$A$2)</f>
        <v>Hainbuche Container</v>
      </c>
      <c r="G58" s="66">
        <v>2.04</v>
      </c>
    </row>
    <row r="59" spans="6:7" x14ac:dyDescent="0.25">
      <c r="F59" t="str">
        <f t="shared" si="4"/>
        <v>Schwarzerle Container</v>
      </c>
      <c r="G59" s="66">
        <v>2.04</v>
      </c>
    </row>
    <row r="60" spans="6:7" x14ac:dyDescent="0.25">
      <c r="F60" t="str">
        <f t="shared" si="4"/>
        <v>Winterlinde Container</v>
      </c>
      <c r="G60" s="66">
        <v>2.04</v>
      </c>
    </row>
    <row r="61" spans="6:7" x14ac:dyDescent="0.25">
      <c r="F61" t="str">
        <f t="shared" si="4"/>
        <v>Sommerlinde Container</v>
      </c>
      <c r="G61" s="66">
        <v>2.04</v>
      </c>
    </row>
    <row r="62" spans="6:7" x14ac:dyDescent="0.25">
      <c r="F62" t="str">
        <f t="shared" si="4"/>
        <v>Elsbeere Container</v>
      </c>
      <c r="G62" s="66">
        <v>2.42</v>
      </c>
    </row>
    <row r="63" spans="6:7" x14ac:dyDescent="0.25">
      <c r="F63" t="str">
        <f t="shared" si="4"/>
        <v>Schwarzpappel Container</v>
      </c>
      <c r="G63" s="66">
        <v>2.04</v>
      </c>
    </row>
    <row r="64" spans="6:7" x14ac:dyDescent="0.25">
      <c r="F64" t="str">
        <f t="shared" si="4"/>
        <v>Bergulme Container</v>
      </c>
      <c r="G64" s="66">
        <v>2.04</v>
      </c>
    </row>
    <row r="65" spans="6:7" x14ac:dyDescent="0.25">
      <c r="F65" t="str">
        <f t="shared" si="4"/>
        <v>Flatterulme Container</v>
      </c>
      <c r="G65" s="66">
        <v>2.04</v>
      </c>
    </row>
    <row r="66" spans="6:7" x14ac:dyDescent="0.25">
      <c r="F66" t="str">
        <f t="shared" si="4"/>
        <v>Birke Container</v>
      </c>
      <c r="G66" s="66">
        <v>2.04</v>
      </c>
    </row>
    <row r="67" spans="6:7" x14ac:dyDescent="0.25">
      <c r="F67" t="str">
        <f t="shared" si="4"/>
        <v>Eberesche Container</v>
      </c>
      <c r="G67" s="66">
        <v>2.42</v>
      </c>
    </row>
    <row r="68" spans="6:7" x14ac:dyDescent="0.25">
      <c r="F68" t="str">
        <f t="shared" si="4"/>
        <v>Aspe Container</v>
      </c>
      <c r="G68" s="66">
        <v>2.04</v>
      </c>
    </row>
    <row r="69" spans="6:7" x14ac:dyDescent="0.25">
      <c r="F69" s="15" t="str">
        <f t="shared" si="4"/>
        <v>Esskastanie Container</v>
      </c>
      <c r="G69" s="127">
        <v>2.04</v>
      </c>
    </row>
    <row r="70" spans="6:7" x14ac:dyDescent="0.25">
      <c r="F70" s="15" t="str">
        <f t="shared" si="4"/>
        <v>Robinie Container</v>
      </c>
      <c r="G70" s="127">
        <v>2.04</v>
      </c>
    </row>
    <row r="71" spans="6:7" x14ac:dyDescent="0.25">
      <c r="F71" s="15" t="str">
        <f t="shared" si="4"/>
        <v>sonst. Laubbäume Container</v>
      </c>
      <c r="G71" s="127">
        <v>2.04</v>
      </c>
    </row>
    <row r="72" spans="6:7" x14ac:dyDescent="0.25">
      <c r="F72" t="str">
        <f t="shared" si="4"/>
        <v>Gemeine Kiefer Container</v>
      </c>
      <c r="G72" s="66">
        <v>1.32</v>
      </c>
    </row>
    <row r="73" spans="6:7" x14ac:dyDescent="0.25">
      <c r="F73" s="15" t="str">
        <f t="shared" si="4"/>
        <v>Schwarzkiefer Container</v>
      </c>
      <c r="G73" s="127">
        <v>1.32</v>
      </c>
    </row>
    <row r="74" spans="6:7" x14ac:dyDescent="0.25">
      <c r="F74" t="str">
        <f t="shared" si="4"/>
        <v>Gemeine Fichte Container</v>
      </c>
      <c r="G74" s="66">
        <v>1.65</v>
      </c>
    </row>
    <row r="75" spans="6:7" x14ac:dyDescent="0.25">
      <c r="F75" t="str">
        <f t="shared" si="4"/>
        <v>Weißtanne Container</v>
      </c>
      <c r="G75" s="66">
        <v>2.86</v>
      </c>
    </row>
    <row r="76" spans="6:7" x14ac:dyDescent="0.25">
      <c r="F76" t="str">
        <f t="shared" si="4"/>
        <v>Eibe Container</v>
      </c>
      <c r="G76" s="66">
        <v>2.86</v>
      </c>
    </row>
    <row r="77" spans="6:7" x14ac:dyDescent="0.25">
      <c r="F77" t="str">
        <f t="shared" si="4"/>
        <v>Europäische Lärche Container</v>
      </c>
      <c r="G77" s="66">
        <v>2.66</v>
      </c>
    </row>
    <row r="78" spans="6:7" x14ac:dyDescent="0.25">
      <c r="F78" t="str">
        <f t="shared" si="4"/>
        <v>Hybridlärche Container</v>
      </c>
      <c r="G78" s="66">
        <v>2.66</v>
      </c>
    </row>
    <row r="79" spans="6:7" x14ac:dyDescent="0.25">
      <c r="F79" t="str">
        <f t="shared" si="4"/>
        <v>Douglasie Container</v>
      </c>
      <c r="G79" s="66">
        <v>2.66</v>
      </c>
    </row>
    <row r="80" spans="6:7" x14ac:dyDescent="0.25">
      <c r="F80" t="str">
        <f t="shared" si="4"/>
        <v>Sonst. Tanne (Abis spec.) Container</v>
      </c>
      <c r="G80" s="66">
        <v>2.66</v>
      </c>
    </row>
    <row r="81" spans="6:7" x14ac:dyDescent="0.25">
      <c r="F81" t="str">
        <f t="shared" ref="F81:F92" si="5">CONCATENATE(C35," ",$A$2)</f>
        <v>Kornelkirsche Container</v>
      </c>
      <c r="G81" s="66">
        <v>2.42</v>
      </c>
    </row>
    <row r="82" spans="6:7" x14ac:dyDescent="0.25">
      <c r="F82" t="str">
        <f t="shared" si="5"/>
        <v>Roter Hartriegel  Container</v>
      </c>
      <c r="G82" s="66">
        <v>2.42</v>
      </c>
    </row>
    <row r="83" spans="6:7" x14ac:dyDescent="0.25">
      <c r="F83" t="str">
        <f t="shared" si="5"/>
        <v>Hasel Container</v>
      </c>
      <c r="G83" s="66">
        <v>2.42</v>
      </c>
    </row>
    <row r="84" spans="6:7" x14ac:dyDescent="0.25">
      <c r="F84" t="str">
        <f t="shared" si="5"/>
        <v>Eingriffeliger Weißdorn  Container</v>
      </c>
      <c r="G84" s="66">
        <v>2.42</v>
      </c>
    </row>
    <row r="85" spans="6:7" x14ac:dyDescent="0.25">
      <c r="F85" t="str">
        <f t="shared" si="5"/>
        <v>Zweigriffeliger Weißdorn  Container</v>
      </c>
      <c r="G85" s="66">
        <v>2.42</v>
      </c>
    </row>
    <row r="86" spans="6:7" x14ac:dyDescent="0.25">
      <c r="F86" t="str">
        <f t="shared" si="5"/>
        <v>Europäisches Pfaffenhütchen  Container</v>
      </c>
      <c r="G86" s="66">
        <v>2.42</v>
      </c>
    </row>
    <row r="87" spans="6:7" x14ac:dyDescent="0.25">
      <c r="F87" t="str">
        <f t="shared" si="5"/>
        <v>Schlehe Container</v>
      </c>
      <c r="G87" s="66">
        <v>2.42</v>
      </c>
    </row>
    <row r="88" spans="6:7" x14ac:dyDescent="0.25">
      <c r="F88" t="str">
        <f t="shared" si="5"/>
        <v>Kreuzdorn  Container</v>
      </c>
      <c r="G88" s="66">
        <v>2.42</v>
      </c>
    </row>
    <row r="89" spans="6:7" x14ac:dyDescent="0.25">
      <c r="F89" t="str">
        <f t="shared" si="5"/>
        <v>Gemeiner Schneeball  Container</v>
      </c>
      <c r="G89" s="66">
        <v>2.42</v>
      </c>
    </row>
    <row r="90" spans="6:7" x14ac:dyDescent="0.25">
      <c r="F90" t="str">
        <f t="shared" si="5"/>
        <v>Hundsrose Container</v>
      </c>
      <c r="G90" s="66">
        <v>2.42</v>
      </c>
    </row>
    <row r="91" spans="6:7" x14ac:dyDescent="0.25">
      <c r="F91" t="str">
        <f t="shared" si="5"/>
        <v>Gemeiner Walcholder  Container</v>
      </c>
      <c r="G91" s="66">
        <v>2.42</v>
      </c>
    </row>
    <row r="92" spans="6:7" x14ac:dyDescent="0.25">
      <c r="F92" s="15" t="str">
        <f t="shared" si="5"/>
        <v>sonst. heimische Waldsträucher Container</v>
      </c>
      <c r="G92" s="127">
        <v>2.42</v>
      </c>
    </row>
    <row r="93" spans="6:7" x14ac:dyDescent="0.25">
      <c r="F93" t="str">
        <f t="shared" ref="F93:F100" si="6">CONCATENATE(C1," ",$A$3)</f>
        <v>Stieleiche Wildling</v>
      </c>
      <c r="G93" s="66">
        <v>1.72</v>
      </c>
    </row>
    <row r="94" spans="6:7" x14ac:dyDescent="0.25">
      <c r="F94" t="str">
        <f t="shared" si="6"/>
        <v>Traubeneiche Wildling</v>
      </c>
      <c r="G94" s="66">
        <v>1.72</v>
      </c>
    </row>
    <row r="95" spans="6:7" x14ac:dyDescent="0.25">
      <c r="F95" s="15" t="str">
        <f t="shared" si="6"/>
        <v>Flaum-, Zerr-, Ung. Eiche Wildling</v>
      </c>
      <c r="G95" s="127">
        <v>1.34</v>
      </c>
    </row>
    <row r="96" spans="6:7" x14ac:dyDescent="0.25">
      <c r="F96" t="str">
        <f t="shared" si="6"/>
        <v>Roteiche Wildling</v>
      </c>
      <c r="G96" s="66">
        <v>1.34</v>
      </c>
    </row>
    <row r="97" spans="6:7" x14ac:dyDescent="0.25">
      <c r="F97" t="str">
        <f t="shared" si="6"/>
        <v>Rotbuche Wildling</v>
      </c>
      <c r="G97" s="66">
        <v>1.34</v>
      </c>
    </row>
    <row r="98" spans="6:7" x14ac:dyDescent="0.25">
      <c r="F98" t="str">
        <f t="shared" si="6"/>
        <v>Bergahorn Wildling</v>
      </c>
      <c r="G98" s="66">
        <v>1.34</v>
      </c>
    </row>
    <row r="99" spans="6:7" x14ac:dyDescent="0.25">
      <c r="F99" t="str">
        <f t="shared" si="6"/>
        <v>Spitzahorn Wildling</v>
      </c>
      <c r="G99" s="66">
        <v>1.34</v>
      </c>
    </row>
    <row r="100" spans="6:7" x14ac:dyDescent="0.25">
      <c r="F100" t="str">
        <f t="shared" si="6"/>
        <v>Vogelkirsche Wildling</v>
      </c>
      <c r="G100" s="66">
        <v>1.72</v>
      </c>
    </row>
    <row r="101" spans="6:7" x14ac:dyDescent="0.25">
      <c r="F101" t="s">
        <v>96</v>
      </c>
      <c r="G101" s="66">
        <v>1.72</v>
      </c>
    </row>
    <row r="102" spans="6:7" x14ac:dyDescent="0.25">
      <c r="F102" t="s">
        <v>97</v>
      </c>
      <c r="G102" s="66">
        <v>1.72</v>
      </c>
    </row>
    <row r="103" spans="6:7" x14ac:dyDescent="0.25">
      <c r="F103" t="s">
        <v>98</v>
      </c>
      <c r="G103" s="66">
        <v>1.72</v>
      </c>
    </row>
    <row r="104" spans="6:7" x14ac:dyDescent="0.25">
      <c r="F104" t="str">
        <f t="shared" ref="F104:F126" si="7">CONCATENATE(C12," ",$A$3)</f>
        <v>Hainbuche Wildling</v>
      </c>
      <c r="G104" s="66">
        <v>1.34</v>
      </c>
    </row>
    <row r="105" spans="6:7" x14ac:dyDescent="0.25">
      <c r="F105" t="str">
        <f t="shared" si="7"/>
        <v>Schwarzerle Wildling</v>
      </c>
      <c r="G105" s="66">
        <v>1.34</v>
      </c>
    </row>
    <row r="106" spans="6:7" x14ac:dyDescent="0.25">
      <c r="F106" t="str">
        <f t="shared" si="7"/>
        <v>Winterlinde Wildling</v>
      </c>
      <c r="G106" s="66">
        <v>1.34</v>
      </c>
    </row>
    <row r="107" spans="6:7" x14ac:dyDescent="0.25">
      <c r="F107" t="str">
        <f t="shared" si="7"/>
        <v>Sommerlinde Wildling</v>
      </c>
      <c r="G107" s="66">
        <v>1.34</v>
      </c>
    </row>
    <row r="108" spans="6:7" x14ac:dyDescent="0.25">
      <c r="F108" t="str">
        <f t="shared" si="7"/>
        <v>Elsbeere Wildling</v>
      </c>
      <c r="G108" s="66">
        <v>1.72</v>
      </c>
    </row>
    <row r="109" spans="6:7" x14ac:dyDescent="0.25">
      <c r="F109" t="str">
        <f t="shared" si="7"/>
        <v>Schwarzpappel Wildling</v>
      </c>
      <c r="G109" s="66">
        <v>1.34</v>
      </c>
    </row>
    <row r="110" spans="6:7" x14ac:dyDescent="0.25">
      <c r="F110" t="str">
        <f t="shared" si="7"/>
        <v>Bergulme Wildling</v>
      </c>
      <c r="G110" s="66">
        <v>1.34</v>
      </c>
    </row>
    <row r="111" spans="6:7" x14ac:dyDescent="0.25">
      <c r="F111" t="str">
        <f t="shared" si="7"/>
        <v>Flatterulme Wildling</v>
      </c>
      <c r="G111" s="66">
        <v>1.34</v>
      </c>
    </row>
    <row r="112" spans="6:7" x14ac:dyDescent="0.25">
      <c r="F112" t="str">
        <f t="shared" si="7"/>
        <v>Birke Wildling</v>
      </c>
      <c r="G112" s="66">
        <v>1.34</v>
      </c>
    </row>
    <row r="113" spans="6:7" x14ac:dyDescent="0.25">
      <c r="F113" t="str">
        <f t="shared" si="7"/>
        <v>Eberesche Wildling</v>
      </c>
      <c r="G113" s="66">
        <v>1.72</v>
      </c>
    </row>
    <row r="114" spans="6:7" x14ac:dyDescent="0.25">
      <c r="F114" t="str">
        <f t="shared" si="7"/>
        <v>Aspe Wildling</v>
      </c>
      <c r="G114" s="66">
        <v>1.34</v>
      </c>
    </row>
    <row r="115" spans="6:7" x14ac:dyDescent="0.25">
      <c r="F115" s="15" t="str">
        <f t="shared" si="7"/>
        <v>Esskastanie Wildling</v>
      </c>
      <c r="G115" s="127">
        <v>1.34</v>
      </c>
    </row>
    <row r="116" spans="6:7" x14ac:dyDescent="0.25">
      <c r="F116" s="15" t="str">
        <f t="shared" si="7"/>
        <v>Robinie Wildling</v>
      </c>
      <c r="G116" s="127">
        <v>1.34</v>
      </c>
    </row>
    <row r="117" spans="6:7" x14ac:dyDescent="0.25">
      <c r="F117" s="15" t="str">
        <f t="shared" si="7"/>
        <v>sonst. Laubbäume Wildling</v>
      </c>
      <c r="G117" s="127">
        <v>1.34</v>
      </c>
    </row>
    <row r="118" spans="6:7" x14ac:dyDescent="0.25">
      <c r="F118" t="str">
        <f t="shared" si="7"/>
        <v>Gemeine Kiefer Wildling</v>
      </c>
      <c r="G118" s="66">
        <v>0.62</v>
      </c>
    </row>
    <row r="119" spans="6:7" x14ac:dyDescent="0.25">
      <c r="F119" s="15" t="str">
        <f t="shared" si="7"/>
        <v>Schwarzkiefer Wildling</v>
      </c>
      <c r="G119" s="127">
        <v>0.62</v>
      </c>
    </row>
    <row r="120" spans="6:7" x14ac:dyDescent="0.25">
      <c r="F120" t="str">
        <f t="shared" si="7"/>
        <v>Gemeine Fichte Wildling</v>
      </c>
      <c r="G120" s="66">
        <v>0.95</v>
      </c>
    </row>
    <row r="121" spans="6:7" x14ac:dyDescent="0.25">
      <c r="F121" t="str">
        <f t="shared" si="7"/>
        <v>Weißtanne Wildling</v>
      </c>
      <c r="G121" s="66">
        <v>2.16</v>
      </c>
    </row>
    <row r="122" spans="6:7" x14ac:dyDescent="0.25">
      <c r="F122" t="str">
        <f t="shared" si="7"/>
        <v>Eibe Wildling</v>
      </c>
      <c r="G122" s="66">
        <v>2.16</v>
      </c>
    </row>
    <row r="123" spans="6:7" x14ac:dyDescent="0.25">
      <c r="F123" t="str">
        <f t="shared" si="7"/>
        <v>Europäische Lärche Wildling</v>
      </c>
      <c r="G123" s="66">
        <v>1.96</v>
      </c>
    </row>
    <row r="124" spans="6:7" x14ac:dyDescent="0.25">
      <c r="F124" t="str">
        <f t="shared" si="7"/>
        <v>Hybridlärche Wildling</v>
      </c>
      <c r="G124" s="66">
        <v>1.96</v>
      </c>
    </row>
    <row r="125" spans="6:7" x14ac:dyDescent="0.25">
      <c r="F125" t="str">
        <f t="shared" si="7"/>
        <v>Douglasie Wildling</v>
      </c>
      <c r="G125" s="66">
        <v>1.96</v>
      </c>
    </row>
    <row r="126" spans="6:7" x14ac:dyDescent="0.25">
      <c r="F126" s="15" t="str">
        <f t="shared" si="7"/>
        <v>Sonst. Tanne (Abis spec.) Wildling</v>
      </c>
      <c r="G126" s="127">
        <v>1.96</v>
      </c>
    </row>
    <row r="127" spans="6:7" x14ac:dyDescent="0.25">
      <c r="F127" t="str">
        <f t="shared" ref="F127:F138" si="8">CONCATENATE(C35," ",$A$3)</f>
        <v>Kornelkirsche Wildling</v>
      </c>
      <c r="G127" s="66">
        <v>1.72</v>
      </c>
    </row>
    <row r="128" spans="6:7" x14ac:dyDescent="0.25">
      <c r="F128" t="str">
        <f t="shared" si="8"/>
        <v>Roter Hartriegel  Wildling</v>
      </c>
      <c r="G128" s="66">
        <v>1.72</v>
      </c>
    </row>
    <row r="129" spans="6:7" x14ac:dyDescent="0.25">
      <c r="F129" t="str">
        <f t="shared" si="8"/>
        <v>Hasel Wildling</v>
      </c>
      <c r="G129" s="66">
        <v>1.72</v>
      </c>
    </row>
    <row r="130" spans="6:7" x14ac:dyDescent="0.25">
      <c r="F130" t="str">
        <f t="shared" si="8"/>
        <v>Eingriffeliger Weißdorn  Wildling</v>
      </c>
      <c r="G130" s="66">
        <v>1.72</v>
      </c>
    </row>
    <row r="131" spans="6:7" x14ac:dyDescent="0.25">
      <c r="F131" t="str">
        <f t="shared" si="8"/>
        <v>Zweigriffeliger Weißdorn  Wildling</v>
      </c>
      <c r="G131" s="66">
        <v>1.72</v>
      </c>
    </row>
    <row r="132" spans="6:7" x14ac:dyDescent="0.25">
      <c r="F132" t="str">
        <f t="shared" si="8"/>
        <v>Europäisches Pfaffenhütchen  Wildling</v>
      </c>
      <c r="G132" s="66">
        <v>1.72</v>
      </c>
    </row>
    <row r="133" spans="6:7" x14ac:dyDescent="0.25">
      <c r="F133" t="str">
        <f t="shared" si="8"/>
        <v>Schlehe Wildling</v>
      </c>
      <c r="G133" s="66">
        <v>1.72</v>
      </c>
    </row>
    <row r="134" spans="6:7" x14ac:dyDescent="0.25">
      <c r="F134" t="str">
        <f t="shared" si="8"/>
        <v>Kreuzdorn  Wildling</v>
      </c>
      <c r="G134" s="66">
        <v>1.72</v>
      </c>
    </row>
    <row r="135" spans="6:7" x14ac:dyDescent="0.25">
      <c r="F135" t="str">
        <f t="shared" si="8"/>
        <v>Gemeiner Schneeball  Wildling</v>
      </c>
      <c r="G135" s="66">
        <v>1.72</v>
      </c>
    </row>
    <row r="136" spans="6:7" x14ac:dyDescent="0.25">
      <c r="F136" t="str">
        <f t="shared" si="8"/>
        <v>Hundsrose Wildling</v>
      </c>
      <c r="G136" s="66">
        <v>1.72</v>
      </c>
    </row>
    <row r="137" spans="6:7" x14ac:dyDescent="0.25">
      <c r="F137" t="str">
        <f t="shared" si="8"/>
        <v>Gemeiner Walcholder  Wildling</v>
      </c>
      <c r="G137" s="66">
        <v>1.72</v>
      </c>
    </row>
    <row r="138" spans="6:7" x14ac:dyDescent="0.25">
      <c r="F138" s="15" t="str">
        <f t="shared" si="8"/>
        <v>sonst. heimische Waldsträucher Wildling</v>
      </c>
      <c r="G138" s="127">
        <v>1.72</v>
      </c>
    </row>
  </sheetData>
  <sheetProtection sheet="1" objects="1" scenarios="1" selectLockedCells="1"/>
  <pageMargins left="0.7" right="0.7" top="0.75" bottom="0.75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26" sqref="I26"/>
    </sheetView>
  </sheetViews>
  <sheetFormatPr baseColWidth="10" defaultColWidth="9.140625" defaultRowHeight="15" x14ac:dyDescent="0.25"/>
  <cols>
    <col min="8" max="8" width="16.5703125" customWidth="1"/>
  </cols>
  <sheetData>
    <row r="1" spans="1:9" x14ac:dyDescent="0.25">
      <c r="H1" t="s">
        <v>28</v>
      </c>
      <c r="I1">
        <v>1</v>
      </c>
    </row>
    <row r="2" spans="1:9" x14ac:dyDescent="0.25">
      <c r="H2" t="s">
        <v>29</v>
      </c>
      <c r="I2">
        <v>2</v>
      </c>
    </row>
    <row r="3" spans="1:9" x14ac:dyDescent="0.25">
      <c r="A3" t="s">
        <v>80</v>
      </c>
      <c r="B3" t="s">
        <v>28</v>
      </c>
      <c r="H3" t="s">
        <v>30</v>
      </c>
      <c r="I3">
        <v>3</v>
      </c>
    </row>
    <row r="4" spans="1:9" x14ac:dyDescent="0.25">
      <c r="A4" t="s">
        <v>81</v>
      </c>
      <c r="B4">
        <f>SUMIF(H1:H7,B3,I1:I7)</f>
        <v>1</v>
      </c>
      <c r="H4" t="s">
        <v>17</v>
      </c>
      <c r="I4">
        <v>4</v>
      </c>
    </row>
    <row r="5" spans="1:9" x14ac:dyDescent="0.25">
      <c r="H5" t="s">
        <v>31</v>
      </c>
      <c r="I5">
        <v>5</v>
      </c>
    </row>
    <row r="6" spans="1:9" x14ac:dyDescent="0.25">
      <c r="H6" t="s">
        <v>32</v>
      </c>
      <c r="I6">
        <v>6</v>
      </c>
    </row>
    <row r="7" spans="1:9" x14ac:dyDescent="0.25">
      <c r="H7" t="s">
        <v>33</v>
      </c>
      <c r="I7">
        <v>7</v>
      </c>
    </row>
  </sheetData>
  <dataValidations count="1">
    <dataValidation type="list" allowBlank="1" showInputMessage="1" showErrorMessage="1" sqref="B3">
      <formula1>$H$1:$H$7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q 1 Z T U / W R M i i o A A A A + A A A A B I A H A B D b 2 5 m a W c v U G F j a 2 F n Z S 5 4 b W w g o h g A K K A U A A A A A A A A A A A A A A A A A A A A A A A A A A A A h Y 9 N C s I w G E S v U r J v / t S i 8 j V d q D s L g i B u S x r b Y J t K k 5 r e z Y V H 8 g o W t O r O 5 Q x v 4 M 3 j d o e k r 6 v g q l q r G x M j h i k K l J F N r k 0 R o 8 6 d w j l K B O w y e c 4 K F Q y w s c v e 6 h i V z l 2 W h H j v s Z / g p i 0 I p 5 S R Y 7 r d y 1 L V W a i N d Z m R C n 1 W + f 8 V E n B 4 y Q i O I 4 Z n b M H x N G J A x h p S b b 4 I H 4 w x B f J T w q q r X N c q k a t w v Q E y R i D v F + I J U E s D B B Q A A g A I A K t W U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r V l N T K I p H u A 4 A A A A R A A A A E w A c A E Z v c m 1 1 b G F z L 1 N l Y 3 R p b 2 4 x L m 0 g o h g A K K A U A A A A A A A A A A A A A A A A A A A A A A A A A A A A K 0 5 N L s n M z 1 M I h t C G 1 g B Q S w E C L Q A U A A I A C A C r V l N T 9 Z E y K K g A A A D 4 A A A A E g A A A A A A A A A A A A A A A A A A A A A A Q 2 9 u Z m l n L 1 B h Y 2 t h Z 2 U u e G 1 s U E s B A i 0 A F A A C A A g A q 1 Z T U w / K 6 a u k A A A A 6 Q A A A B M A A A A A A A A A A A A A A A A A 9 A A A A F t D b 2 5 0 Z W 5 0 X 1 R 5 c G V z X S 5 4 b W x Q S w E C L Q A U A A I A C A C r V l N T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n O N 9 a D w d X E e v c h v d e I g w q Q A A A A A C A A A A A A A D Z g A A w A A A A B A A A A A 2 7 Y R C G q b x 2 u b a P h h G 9 8 R t A A A A A A S A A A C g A A A A E A A A A N u 5 6 2 q k j T E a f g o / 8 u f u h J x Q A A A A R Y d t E 0 2 Y T e y 7 K t x O E c l L y j j e / a 1 + p V d L a v f p A r i P 9 C 3 S J c D Y v G v D q j 8 u N f H 5 H B M 9 M W 3 Q 7 1 b g C M i J + 0 F m 8 P O b v h L f 8 H 8 H k k A o 7 w N h 3 G 7 B u A M U A A A A K + h 8 O R e d 2 U 1 d h O G / t q 1 y 9 I w H / 5 E = < / D a t a M a s h u p > 
</file>

<file path=customXml/itemProps1.xml><?xml version="1.0" encoding="utf-8"?>
<ds:datastoreItem xmlns:ds="http://schemas.openxmlformats.org/officeDocument/2006/customXml" ds:itemID="{CD1CCBA2-DA71-4285-9666-E360E5C10B5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Hinterlegung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2022-09-26T12:52:11Z</dcterms:modified>
</cp:coreProperties>
</file>