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martSVN-Vordrucke\MS_Excel\VD_aktuell\"/>
    </mc:Choice>
  </mc:AlternateContent>
  <bookViews>
    <workbookView xWindow="0" yWindow="0" windowWidth="38676" windowHeight="11506"/>
  </bookViews>
  <sheets>
    <sheet name="Tabelle1" sheetId="1" r:id="rId1"/>
  </sheets>
  <definedNames>
    <definedName name="_xlnm.Print_Area" localSheetId="0">Tabelle1!$A$1:$E$42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9" i="1" l="1"/>
  <c r="B27" i="1" l="1"/>
  <c r="B40" i="1"/>
  <c r="Q9" i="1" l="1"/>
  <c r="P9" i="1"/>
  <c r="O23" i="1"/>
  <c r="O24" i="1"/>
  <c r="O25" i="1"/>
  <c r="O26" i="1"/>
  <c r="N23" i="1"/>
  <c r="N24" i="1"/>
  <c r="N25" i="1"/>
  <c r="N26" i="1"/>
  <c r="Q22" i="1"/>
  <c r="P22" i="1"/>
  <c r="O22" i="1"/>
  <c r="N22" i="1"/>
  <c r="P35" i="1"/>
  <c r="Q35" i="1"/>
  <c r="O36" i="1"/>
  <c r="O37" i="1"/>
  <c r="O38" i="1"/>
  <c r="O39" i="1"/>
  <c r="O35" i="1"/>
  <c r="N36" i="1"/>
  <c r="N37" i="1"/>
  <c r="N38" i="1"/>
  <c r="N39" i="1"/>
  <c r="N35" i="1"/>
  <c r="B13" i="1"/>
  <c r="O13" i="1" s="1"/>
  <c r="N9" i="1"/>
  <c r="O9" i="1" l="1"/>
  <c r="N13" i="1"/>
  <c r="C39" i="1"/>
  <c r="D39" i="1" s="1"/>
  <c r="E39" i="1" s="1"/>
  <c r="C38" i="1"/>
  <c r="D38" i="1" s="1"/>
  <c r="C37" i="1"/>
  <c r="D37" i="1" s="1"/>
  <c r="E37" i="1" s="1"/>
  <c r="C36" i="1"/>
  <c r="D36" i="1" s="1"/>
  <c r="E36" i="1" s="1"/>
  <c r="C26" i="1"/>
  <c r="D26" i="1" s="1"/>
  <c r="E26" i="1" s="1"/>
  <c r="C25" i="1"/>
  <c r="D25" i="1" s="1"/>
  <c r="C24" i="1"/>
  <c r="D24" i="1" s="1"/>
  <c r="C23" i="1"/>
  <c r="D23" i="1" s="1"/>
  <c r="Q39" i="1" l="1"/>
  <c r="P39" i="1"/>
  <c r="Q37" i="1"/>
  <c r="P37" i="1"/>
  <c r="Q36" i="1"/>
  <c r="P36" i="1"/>
  <c r="Q26" i="1"/>
  <c r="P26" i="1"/>
  <c r="B11" i="1"/>
  <c r="E38" i="1"/>
  <c r="O40" i="1"/>
  <c r="B12" i="1"/>
  <c r="B10" i="1"/>
  <c r="B14" i="1" s="1"/>
  <c r="N40" i="1"/>
  <c r="E23" i="1"/>
  <c r="E24" i="1"/>
  <c r="E25" i="1"/>
  <c r="C13" i="1"/>
  <c r="C12" i="1"/>
  <c r="C11" i="1"/>
  <c r="C10" i="1"/>
  <c r="E40" i="1" l="1"/>
  <c r="Q38" i="1"/>
  <c r="Q40" i="1" s="1"/>
  <c r="P38" i="1"/>
  <c r="P40" i="1" s="1"/>
  <c r="Q23" i="1"/>
  <c r="P23" i="1"/>
  <c r="O11" i="1"/>
  <c r="N11" i="1"/>
  <c r="O12" i="1"/>
  <c r="N12" i="1"/>
  <c r="Q24" i="1"/>
  <c r="P24" i="1"/>
  <c r="Q25" i="1"/>
  <c r="P25" i="1"/>
  <c r="O10" i="1"/>
  <c r="N10" i="1"/>
  <c r="O27" i="1"/>
  <c r="N27" i="1"/>
  <c r="E27" i="1"/>
  <c r="N14" i="1" l="1"/>
  <c r="O14" i="1"/>
  <c r="Q27" i="1"/>
  <c r="P27" i="1"/>
  <c r="D10" i="1"/>
  <c r="N15" i="1" l="1"/>
  <c r="D12" i="1"/>
  <c r="E12" i="1" s="1"/>
  <c r="D11" i="1"/>
  <c r="E11" i="1" s="1"/>
  <c r="E10" i="1"/>
  <c r="D13" i="1"/>
  <c r="E13" i="1" s="1"/>
  <c r="Q12" i="1" l="1"/>
  <c r="P12" i="1"/>
  <c r="Q10" i="1"/>
  <c r="P10" i="1"/>
  <c r="Q11" i="1"/>
  <c r="P11" i="1"/>
  <c r="Q13" i="1"/>
  <c r="P13" i="1"/>
  <c r="E14" i="1"/>
  <c r="Q14" i="1" l="1"/>
  <c r="P14" i="1"/>
  <c r="P15" i="1" l="1"/>
</calcChain>
</file>

<file path=xl/sharedStrings.xml><?xml version="1.0" encoding="utf-8"?>
<sst xmlns="http://schemas.openxmlformats.org/spreadsheetml/2006/main" count="75" uniqueCount="30">
  <si>
    <t>Jahr</t>
  </si>
  <si>
    <t>Abzinsungsfaktor</t>
  </si>
  <si>
    <t>=</t>
  </si>
  <si>
    <t>Formel:</t>
  </si>
  <si>
    <t>1/Wert in Spalte C</t>
  </si>
  <si>
    <t>=Spalte B * Spalte D</t>
  </si>
  <si>
    <t>A</t>
  </si>
  <si>
    <t xml:space="preserve">B </t>
  </si>
  <si>
    <t>C</t>
  </si>
  <si>
    <t>D</t>
  </si>
  <si>
    <t>E</t>
  </si>
  <si>
    <t xml:space="preserve">bewilligter Betrag </t>
  </si>
  <si>
    <t>Formeln:</t>
  </si>
  <si>
    <t>Summe:</t>
  </si>
  <si>
    <t>n = Jahre nach Bewilligung (also 2021=1, 2022 = 2 etc.)</t>
  </si>
  <si>
    <t>Bertrag in €</t>
  </si>
  <si>
    <t>abgezinster Betrag in €</t>
  </si>
  <si>
    <t xml:space="preserve">RL gMW - Zusagen Zuschüsse </t>
  </si>
  <si>
    <t>Bundesanteil</t>
  </si>
  <si>
    <t>Landesanteil</t>
  </si>
  <si>
    <t>Barwert</t>
  </si>
  <si>
    <t>Zuschuss</t>
  </si>
  <si>
    <r>
      <t>(1+0,0059)</t>
    </r>
    <r>
      <rPr>
        <vertAlign val="superscript"/>
        <sz val="10"/>
        <color rgb="FFC00000"/>
        <rFont val="Arial"/>
        <family val="2"/>
      </rPr>
      <t>n</t>
    </r>
  </si>
  <si>
    <t>0,59: siehe Fußzeile Anlage 1 S.2 VV sozialer Wohnungsbau 2021</t>
  </si>
  <si>
    <r>
      <t xml:space="preserve">0,59 % entspricht 0,0059 für die Formel </t>
    </r>
    <r>
      <rPr>
        <sz val="8"/>
        <color rgb="FFC00000"/>
        <rFont val="Arial"/>
        <family val="2"/>
      </rPr>
      <t>(= Zinssatz)</t>
    </r>
  </si>
  <si>
    <t>Anzahl der Wohnungen</t>
  </si>
  <si>
    <t>davon Wohnungsbau einschließlich Ersterwerb</t>
  </si>
  <si>
    <t>davon Modernisierung von Wohnraum</t>
  </si>
  <si>
    <t>Formular zur Anlage 4 VV klassischer sozialer Wohnungsbau PJ 2021</t>
  </si>
  <si>
    <t>Summe Neubau, Ersterwerb und Modernisierung (an Letztempfänger bewilligt oder bindender Vorbescheid an Letztempfänger) zum Datenstand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</si>
</sst>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rgb="FFC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/>
      <diagonal/>
    </border>
    <border>
      <left/>
      <right/>
      <top style="hair">
        <color rgb="FFC00000"/>
      </top>
      <bottom/>
      <diagonal/>
    </border>
    <border>
      <left/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/>
      <top/>
      <bottom/>
      <diagonal/>
    </border>
    <border>
      <left/>
      <right style="hair">
        <color rgb="FFC00000"/>
      </right>
      <top/>
      <bottom/>
      <diagonal/>
    </border>
    <border>
      <left style="hair">
        <color rgb="FFC00000"/>
      </left>
      <right/>
      <top/>
      <bottom style="hair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0">
    <xf numFmtId="0" fontId="0" fillId="0" borderId="0" xfId="0"/>
    <xf numFmtId="4" fontId="0" fillId="3" borderId="1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9" fillId="0" borderId="0" xfId="0" applyFont="1" applyFill="1" applyProtection="1"/>
    <xf numFmtId="0" fontId="10" fillId="0" borderId="0" xfId="0" applyFont="1" applyFill="1" applyProtection="1"/>
    <xf numFmtId="0" fontId="0" fillId="0" borderId="0" xfId="0" applyProtection="1"/>
    <xf numFmtId="0" fontId="9" fillId="0" borderId="0" xfId="0" applyFont="1" applyFill="1" applyAlignment="1" applyProtection="1">
      <alignment horizontal="left" vertical="top" wrapText="1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" fillId="0" borderId="6" xfId="0" applyFont="1" applyBorder="1" applyProtection="1"/>
    <xf numFmtId="0" fontId="2" fillId="0" borderId="2" xfId="0" applyFont="1" applyBorder="1" applyProtection="1"/>
    <xf numFmtId="0" fontId="2" fillId="0" borderId="0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0" xfId="0" applyFill="1" applyBorder="1" applyProtection="1"/>
    <xf numFmtId="0" fontId="2" fillId="0" borderId="4" xfId="0" applyFont="1" applyBorder="1" applyAlignment="1" applyProtection="1">
      <alignment horizontal="center"/>
    </xf>
    <xf numFmtId="0" fontId="1" fillId="0" borderId="11" xfId="0" applyFont="1" applyBorder="1" applyProtection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4" fontId="1" fillId="0" borderId="1" xfId="0" applyNumberFormat="1" applyFont="1" applyBorder="1" applyProtection="1"/>
    <xf numFmtId="0" fontId="2" fillId="0" borderId="8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4" fontId="0" fillId="0" borderId="11" xfId="2" applyFont="1" applyBorder="1" applyProtection="1"/>
    <xf numFmtId="0" fontId="0" fillId="0" borderId="1" xfId="0" applyBorder="1" applyProtection="1"/>
    <xf numFmtId="0" fontId="7" fillId="0" borderId="0" xfId="0" quotePrefix="1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1" fillId="0" borderId="0" xfId="0" applyFont="1" applyAlignment="1" applyProtection="1">
      <alignment horizontal="right"/>
    </xf>
    <xf numFmtId="4" fontId="0" fillId="0" borderId="0" xfId="0" applyNumberFormat="1" applyProtection="1"/>
    <xf numFmtId="4" fontId="1" fillId="0" borderId="0" xfId="0" applyNumberFormat="1" applyFont="1" applyProtection="1"/>
    <xf numFmtId="0" fontId="6" fillId="0" borderId="0" xfId="1" applyFont="1" applyProtection="1"/>
    <xf numFmtId="44" fontId="1" fillId="0" borderId="11" xfId="2" applyFont="1" applyBorder="1" applyProtection="1"/>
    <xf numFmtId="44" fontId="1" fillId="0" borderId="12" xfId="2" applyFont="1" applyBorder="1" applyAlignment="1" applyProtection="1"/>
    <xf numFmtId="44" fontId="1" fillId="0" borderId="13" xfId="2" applyFont="1" applyBorder="1" applyAlignment="1" applyProtection="1"/>
    <xf numFmtId="44" fontId="1" fillId="0" borderId="11" xfId="2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left"/>
    </xf>
    <xf numFmtId="0" fontId="1" fillId="0" borderId="11" xfId="0" applyFont="1" applyFill="1" applyBorder="1" applyProtection="1"/>
    <xf numFmtId="0" fontId="0" fillId="0" borderId="0" xfId="0" applyBorder="1" applyProtection="1"/>
    <xf numFmtId="0" fontId="1" fillId="0" borderId="0" xfId="0" applyFont="1" applyProtection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Normal="100" zoomScaleSheetLayoutView="100" workbookViewId="0">
      <selection activeCell="B22" sqref="B22"/>
    </sheetView>
  </sheetViews>
  <sheetFormatPr baseColWidth="10" defaultRowHeight="12.9" x14ac:dyDescent="0.2"/>
  <cols>
    <col min="1" max="1" width="11" style="5"/>
    <col min="2" max="2" width="17.625" style="5" customWidth="1"/>
    <col min="3" max="3" width="11" style="5"/>
    <col min="4" max="4" width="16.875" style="5" customWidth="1"/>
    <col min="5" max="5" width="21.125" style="5" customWidth="1"/>
    <col min="6" max="6" width="1.625" style="5" customWidth="1"/>
    <col min="7" max="7" width="2.625" style="5" customWidth="1"/>
    <col min="8" max="8" width="10.125" style="5" customWidth="1"/>
    <col min="9" max="9" width="5.625" style="5" customWidth="1"/>
    <col min="10" max="10" width="4.625" style="5" customWidth="1"/>
    <col min="11" max="12" width="9.375" style="5" customWidth="1"/>
    <col min="13" max="13" width="2.625" style="5" customWidth="1"/>
    <col min="14" max="14" width="16.25" style="5" bestFit="1" customWidth="1"/>
    <col min="15" max="15" width="15.375" style="5" bestFit="1" customWidth="1"/>
    <col min="16" max="16" width="15.875" style="5" bestFit="1" customWidth="1"/>
    <col min="17" max="17" width="15.375" style="5" bestFit="1" customWidth="1"/>
    <col min="18" max="16384" width="11" style="5"/>
  </cols>
  <sheetData>
    <row r="1" spans="1:17" ht="13.6" x14ac:dyDescent="0.25">
      <c r="A1" s="3" t="s">
        <v>28</v>
      </c>
      <c r="B1" s="3"/>
      <c r="C1" s="3"/>
      <c r="D1" s="3"/>
      <c r="E1" s="4"/>
    </row>
    <row r="2" spans="1:17" x14ac:dyDescent="0.2">
      <c r="A2" s="4" t="s">
        <v>17</v>
      </c>
      <c r="B2" s="4"/>
      <c r="C2" s="4"/>
      <c r="D2" s="4"/>
      <c r="E2" s="4"/>
    </row>
    <row r="3" spans="1:17" x14ac:dyDescent="0.2">
      <c r="A3" s="4"/>
      <c r="B3" s="4"/>
      <c r="C3" s="4"/>
      <c r="D3" s="4"/>
      <c r="E3" s="4"/>
    </row>
    <row r="4" spans="1:17" x14ac:dyDescent="0.2">
      <c r="A4" s="6" t="s">
        <v>29</v>
      </c>
      <c r="B4" s="6"/>
      <c r="C4" s="6"/>
      <c r="D4" s="6"/>
      <c r="E4" s="6"/>
    </row>
    <row r="5" spans="1:17" x14ac:dyDescent="0.2">
      <c r="A5" s="6"/>
      <c r="B5" s="6"/>
      <c r="C5" s="6"/>
      <c r="D5" s="6"/>
      <c r="E5" s="6"/>
      <c r="G5" s="7" t="s">
        <v>3</v>
      </c>
      <c r="H5" s="7"/>
      <c r="I5" s="7"/>
      <c r="J5" s="7"/>
      <c r="K5" s="7"/>
      <c r="L5" s="7"/>
      <c r="M5" s="7"/>
    </row>
    <row r="6" spans="1:17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G6" s="9"/>
      <c r="H6" s="10"/>
      <c r="I6" s="10"/>
      <c r="J6" s="10"/>
      <c r="K6" s="10"/>
      <c r="L6" s="11"/>
      <c r="M6" s="12"/>
    </row>
    <row r="7" spans="1:17" ht="15.65" x14ac:dyDescent="0.25">
      <c r="A7" s="7" t="s">
        <v>12</v>
      </c>
      <c r="B7" s="7" t="s">
        <v>11</v>
      </c>
      <c r="C7" s="13" t="s">
        <v>22</v>
      </c>
      <c r="D7" s="14" t="s">
        <v>4</v>
      </c>
      <c r="E7" s="15" t="s">
        <v>5</v>
      </c>
      <c r="G7" s="16"/>
      <c r="H7" s="17">
        <v>1</v>
      </c>
      <c r="I7" s="17"/>
      <c r="J7" s="18" t="s">
        <v>2</v>
      </c>
      <c r="K7" s="19" t="s">
        <v>1</v>
      </c>
      <c r="L7" s="20"/>
      <c r="M7" s="21"/>
      <c r="N7" s="22" t="s">
        <v>21</v>
      </c>
      <c r="O7" s="22"/>
      <c r="P7" s="22" t="s">
        <v>20</v>
      </c>
      <c r="Q7" s="22"/>
    </row>
    <row r="8" spans="1:17" ht="15.65" x14ac:dyDescent="0.25">
      <c r="A8" s="23" t="s">
        <v>0</v>
      </c>
      <c r="B8" s="23" t="s">
        <v>15</v>
      </c>
      <c r="C8" s="23">
        <v>1</v>
      </c>
      <c r="D8" s="24"/>
      <c r="E8" s="23" t="s">
        <v>16</v>
      </c>
      <c r="G8" s="16"/>
      <c r="H8" s="25" t="s">
        <v>22</v>
      </c>
      <c r="I8" s="25"/>
      <c r="J8" s="19"/>
      <c r="K8" s="19"/>
      <c r="L8" s="20"/>
      <c r="M8" s="21"/>
      <c r="N8" s="26" t="s">
        <v>18</v>
      </c>
      <c r="O8" s="26" t="s">
        <v>19</v>
      </c>
      <c r="P8" s="26" t="s">
        <v>18</v>
      </c>
      <c r="Q8" s="26" t="s">
        <v>19</v>
      </c>
    </row>
    <row r="9" spans="1:17" ht="13.6" x14ac:dyDescent="0.25">
      <c r="A9" s="27">
        <v>2021</v>
      </c>
      <c r="B9" s="28">
        <f>B22+B35</f>
        <v>0</v>
      </c>
      <c r="C9" s="27"/>
      <c r="D9" s="27"/>
      <c r="E9" s="29">
        <v>0</v>
      </c>
      <c r="G9" s="30"/>
      <c r="H9" s="17"/>
      <c r="I9" s="17"/>
      <c r="J9" s="31"/>
      <c r="K9" s="31"/>
      <c r="L9" s="32"/>
      <c r="M9" s="21"/>
      <c r="N9" s="33">
        <f>ROUND(0.76923*B9,2)</f>
        <v>0</v>
      </c>
      <c r="O9" s="33">
        <f>ROUND(0.23077*B9,2)</f>
        <v>0</v>
      </c>
      <c r="P9" s="33">
        <f>ROUND(0.76923*E9,2)</f>
        <v>0</v>
      </c>
      <c r="Q9" s="33">
        <f>ROUND(0.23077*E9,2)</f>
        <v>0</v>
      </c>
    </row>
    <row r="10" spans="1:17" ht="13.6" x14ac:dyDescent="0.25">
      <c r="A10" s="34">
        <v>2022</v>
      </c>
      <c r="B10" s="28">
        <f>B23+B36</f>
        <v>0</v>
      </c>
      <c r="C10" s="34">
        <f>1.0059^1</f>
        <v>1.0059</v>
      </c>
      <c r="D10" s="34">
        <f>C8/C10</f>
        <v>0.99413460582562874</v>
      </c>
      <c r="E10" s="29">
        <f>B10*D10</f>
        <v>0</v>
      </c>
      <c r="G10" s="35" t="s">
        <v>14</v>
      </c>
      <c r="H10" s="36"/>
      <c r="I10" s="36"/>
      <c r="J10" s="36"/>
      <c r="K10" s="36"/>
      <c r="L10" s="36"/>
      <c r="M10" s="36"/>
      <c r="N10" s="33">
        <f t="shared" ref="N10:N13" si="0">ROUND(0.76923*B10,2)</f>
        <v>0</v>
      </c>
      <c r="O10" s="33">
        <f t="shared" ref="O10:O13" si="1">ROUND(0.23077*B10,2)</f>
        <v>0</v>
      </c>
      <c r="P10" s="33">
        <f t="shared" ref="P10:P13" si="2">ROUND(0.76923*E10,2)</f>
        <v>0</v>
      </c>
      <c r="Q10" s="33">
        <f t="shared" ref="Q10:Q13" si="3">ROUND(0.23077*E10,2)</f>
        <v>0</v>
      </c>
    </row>
    <row r="11" spans="1:17" ht="13.6" x14ac:dyDescent="0.25">
      <c r="A11" s="27">
        <v>2023</v>
      </c>
      <c r="B11" s="28">
        <f>B24+B37</f>
        <v>0</v>
      </c>
      <c r="C11" s="34">
        <f>1.0059^2</f>
        <v>1.0118348100000001</v>
      </c>
      <c r="D11" s="34">
        <f>C8/C11</f>
        <v>0.9883036145000782</v>
      </c>
      <c r="E11" s="29">
        <f>B11*D11</f>
        <v>0</v>
      </c>
      <c r="G11" s="37" t="s">
        <v>23</v>
      </c>
      <c r="H11" s="37"/>
      <c r="I11" s="37"/>
      <c r="J11" s="37"/>
      <c r="K11" s="37"/>
      <c r="L11" s="37"/>
      <c r="M11" s="37"/>
      <c r="N11" s="33">
        <f t="shared" si="0"/>
        <v>0</v>
      </c>
      <c r="O11" s="33">
        <f t="shared" si="1"/>
        <v>0</v>
      </c>
      <c r="P11" s="33">
        <f t="shared" si="2"/>
        <v>0</v>
      </c>
      <c r="Q11" s="33">
        <f t="shared" si="3"/>
        <v>0</v>
      </c>
    </row>
    <row r="12" spans="1:17" ht="13.6" x14ac:dyDescent="0.25">
      <c r="A12" s="34">
        <v>2024</v>
      </c>
      <c r="B12" s="28">
        <f>B25+B38</f>
        <v>0</v>
      </c>
      <c r="C12" s="34">
        <f>1.0059^3</f>
        <v>1.017804635379</v>
      </c>
      <c r="D12" s="34">
        <f>C8/C12</f>
        <v>0.98250682423707958</v>
      </c>
      <c r="E12" s="29">
        <f>B12*D12</f>
        <v>0</v>
      </c>
      <c r="H12" s="37" t="s">
        <v>24</v>
      </c>
      <c r="I12" s="37"/>
      <c r="J12" s="37"/>
      <c r="K12" s="37"/>
      <c r="L12" s="37"/>
      <c r="M12" s="37"/>
      <c r="N12" s="33">
        <f t="shared" si="0"/>
        <v>0</v>
      </c>
      <c r="O12" s="33">
        <f t="shared" si="1"/>
        <v>0</v>
      </c>
      <c r="P12" s="33">
        <f t="shared" si="2"/>
        <v>0</v>
      </c>
      <c r="Q12" s="33">
        <f t="shared" si="3"/>
        <v>0</v>
      </c>
    </row>
    <row r="13" spans="1:17" ht="13.6" x14ac:dyDescent="0.25">
      <c r="A13" s="27">
        <v>2025</v>
      </c>
      <c r="B13" s="28">
        <f>B26+B39</f>
        <v>0</v>
      </c>
      <c r="C13" s="34">
        <f>1.0059^4</f>
        <v>1.0238096827277363</v>
      </c>
      <c r="D13" s="34">
        <f>C8/C13</f>
        <v>0.97674403443391922</v>
      </c>
      <c r="E13" s="29">
        <f>B13*D13</f>
        <v>0</v>
      </c>
      <c r="N13" s="33">
        <f t="shared" si="0"/>
        <v>0</v>
      </c>
      <c r="O13" s="33">
        <f t="shared" si="1"/>
        <v>0</v>
      </c>
      <c r="P13" s="33">
        <f t="shared" si="2"/>
        <v>0</v>
      </c>
      <c r="Q13" s="33">
        <f t="shared" si="3"/>
        <v>0</v>
      </c>
    </row>
    <row r="14" spans="1:17" ht="13.6" x14ac:dyDescent="0.25">
      <c r="A14" s="38" t="s">
        <v>13</v>
      </c>
      <c r="B14" s="39">
        <f>SUM(B9:B13)</f>
        <v>0</v>
      </c>
      <c r="E14" s="40">
        <f>SUM(E10:E13)</f>
        <v>0</v>
      </c>
      <c r="F14" s="37"/>
      <c r="G14" s="41"/>
      <c r="H14" s="37"/>
      <c r="I14" s="37"/>
      <c r="J14" s="37"/>
      <c r="K14" s="37"/>
      <c r="L14" s="37"/>
      <c r="M14" s="37"/>
      <c r="N14" s="42">
        <f>SUM(N9:N13)</f>
        <v>0</v>
      </c>
      <c r="O14" s="42">
        <f t="shared" ref="O14" si="4">SUM(O9:O13)</f>
        <v>0</v>
      </c>
      <c r="P14" s="42">
        <f>SUM(P9:P13)</f>
        <v>0</v>
      </c>
      <c r="Q14" s="42">
        <f>SUM(Q9:Q13)</f>
        <v>0</v>
      </c>
    </row>
    <row r="15" spans="1:17" ht="13.6" x14ac:dyDescent="0.25">
      <c r="N15" s="43">
        <f>N14+O14</f>
        <v>0</v>
      </c>
      <c r="O15" s="44"/>
      <c r="P15" s="45">
        <f>P14+Q14</f>
        <v>0</v>
      </c>
      <c r="Q15" s="45"/>
    </row>
    <row r="16" spans="1:17" ht="13.6" x14ac:dyDescent="0.25">
      <c r="A16" s="46" t="s">
        <v>25</v>
      </c>
      <c r="B16" s="46"/>
      <c r="C16" s="47">
        <f>C29+C42</f>
        <v>0</v>
      </c>
      <c r="E16" s="48"/>
      <c r="F16" s="48"/>
      <c r="G16" s="48"/>
      <c r="H16" s="48"/>
      <c r="I16" s="48"/>
      <c r="J16" s="48"/>
    </row>
    <row r="17" spans="1:17" x14ac:dyDescent="0.2">
      <c r="E17" s="48"/>
      <c r="F17" s="48"/>
      <c r="G17" s="48"/>
      <c r="H17" s="48"/>
      <c r="I17" s="48"/>
      <c r="J17" s="48"/>
    </row>
    <row r="18" spans="1:17" ht="13.6" x14ac:dyDescent="0.25">
      <c r="A18" s="49" t="s">
        <v>26</v>
      </c>
    </row>
    <row r="19" spans="1:17" x14ac:dyDescent="0.2">
      <c r="A19" s="8" t="s">
        <v>6</v>
      </c>
      <c r="B19" s="8" t="s">
        <v>7</v>
      </c>
      <c r="C19" s="8" t="s">
        <v>8</v>
      </c>
      <c r="D19" s="8" t="s">
        <v>9</v>
      </c>
      <c r="E19" s="8" t="s">
        <v>10</v>
      </c>
      <c r="G19" s="9"/>
      <c r="H19" s="10"/>
      <c r="I19" s="10"/>
      <c r="J19" s="10"/>
      <c r="K19" s="10"/>
      <c r="L19" s="11"/>
      <c r="M19" s="12"/>
    </row>
    <row r="20" spans="1:17" ht="15.65" x14ac:dyDescent="0.25">
      <c r="A20" s="7" t="s">
        <v>12</v>
      </c>
      <c r="B20" s="7" t="s">
        <v>11</v>
      </c>
      <c r="C20" s="13" t="s">
        <v>22</v>
      </c>
      <c r="D20" s="14" t="s">
        <v>4</v>
      </c>
      <c r="E20" s="15" t="s">
        <v>5</v>
      </c>
      <c r="G20" s="16"/>
      <c r="H20" s="17"/>
      <c r="I20" s="17"/>
      <c r="J20" s="18"/>
      <c r="K20" s="19"/>
      <c r="L20" s="20"/>
      <c r="M20" s="21"/>
      <c r="N20" s="22" t="s">
        <v>21</v>
      </c>
      <c r="O20" s="22"/>
      <c r="P20" s="22" t="s">
        <v>20</v>
      </c>
      <c r="Q20" s="22"/>
    </row>
    <row r="21" spans="1:17" ht="13.6" x14ac:dyDescent="0.25">
      <c r="A21" s="23" t="s">
        <v>0</v>
      </c>
      <c r="B21" s="23" t="s">
        <v>15</v>
      </c>
      <c r="C21" s="23">
        <v>1</v>
      </c>
      <c r="D21" s="24"/>
      <c r="E21" s="23" t="s">
        <v>16</v>
      </c>
      <c r="G21" s="16"/>
      <c r="H21" s="25"/>
      <c r="I21" s="25"/>
      <c r="J21" s="19"/>
      <c r="K21" s="19"/>
      <c r="L21" s="20"/>
      <c r="M21" s="21"/>
      <c r="N21" s="26" t="s">
        <v>18</v>
      </c>
      <c r="O21" s="26" t="s">
        <v>19</v>
      </c>
      <c r="P21" s="26" t="s">
        <v>18</v>
      </c>
      <c r="Q21" s="26" t="s">
        <v>19</v>
      </c>
    </row>
    <row r="22" spans="1:17" ht="13.6" x14ac:dyDescent="0.25">
      <c r="A22" s="27">
        <v>2021</v>
      </c>
      <c r="B22" s="1">
        <v>0</v>
      </c>
      <c r="C22" s="27"/>
      <c r="D22" s="27"/>
      <c r="E22" s="29">
        <v>0</v>
      </c>
      <c r="G22" s="30"/>
      <c r="H22" s="17"/>
      <c r="I22" s="17"/>
      <c r="J22" s="31"/>
      <c r="K22" s="31"/>
      <c r="L22" s="32"/>
      <c r="M22" s="21"/>
      <c r="N22" s="33">
        <f>ROUND(0.76923*B22,2)</f>
        <v>0</v>
      </c>
      <c r="O22" s="33">
        <f>ROUND(0.23077*B22,2)</f>
        <v>0</v>
      </c>
      <c r="P22" s="33">
        <f>ROUND(0.76923*E22,2)</f>
        <v>0</v>
      </c>
      <c r="Q22" s="33">
        <f>ROUND(0.23077*E22,2)</f>
        <v>0</v>
      </c>
    </row>
    <row r="23" spans="1:17" ht="13.6" x14ac:dyDescent="0.25">
      <c r="A23" s="34">
        <v>2022</v>
      </c>
      <c r="B23" s="1">
        <v>0</v>
      </c>
      <c r="C23" s="34">
        <f>1.0059^1</f>
        <v>1.0059</v>
      </c>
      <c r="D23" s="34">
        <f>C21/C23</f>
        <v>0.99413460582562874</v>
      </c>
      <c r="E23" s="29">
        <f>B23*D23</f>
        <v>0</v>
      </c>
      <c r="G23" s="35"/>
      <c r="H23" s="36"/>
      <c r="I23" s="36"/>
      <c r="J23" s="36"/>
      <c r="K23" s="36"/>
      <c r="L23" s="36"/>
      <c r="M23" s="36"/>
      <c r="N23" s="33">
        <f t="shared" ref="N23:N26" si="5">ROUND(0.76923*B23,2)</f>
        <v>0</v>
      </c>
      <c r="O23" s="33">
        <f t="shared" ref="O23:O26" si="6">ROUND(0.23077*B23,2)</f>
        <v>0</v>
      </c>
      <c r="P23" s="33">
        <f t="shared" ref="P23:P26" si="7">ROUND(0.76923*E23,2)</f>
        <v>0</v>
      </c>
      <c r="Q23" s="33">
        <f t="shared" ref="Q23:Q26" si="8">ROUND(0.23077*E23,2)</f>
        <v>0</v>
      </c>
    </row>
    <row r="24" spans="1:17" ht="13.6" x14ac:dyDescent="0.25">
      <c r="A24" s="27">
        <v>2023</v>
      </c>
      <c r="B24" s="1">
        <v>0</v>
      </c>
      <c r="C24" s="34">
        <f>1.0059^2</f>
        <v>1.0118348100000001</v>
      </c>
      <c r="D24" s="34">
        <f>C21/C24</f>
        <v>0.9883036145000782</v>
      </c>
      <c r="E24" s="29">
        <f>B24*D24</f>
        <v>0</v>
      </c>
      <c r="G24" s="37"/>
      <c r="H24" s="37"/>
      <c r="I24" s="37"/>
      <c r="J24" s="37"/>
      <c r="K24" s="37"/>
      <c r="L24" s="37"/>
      <c r="M24" s="37"/>
      <c r="N24" s="33">
        <f t="shared" si="5"/>
        <v>0</v>
      </c>
      <c r="O24" s="33">
        <f t="shared" si="6"/>
        <v>0</v>
      </c>
      <c r="P24" s="33">
        <f t="shared" si="7"/>
        <v>0</v>
      </c>
      <c r="Q24" s="33">
        <f t="shared" si="8"/>
        <v>0</v>
      </c>
    </row>
    <row r="25" spans="1:17" ht="13.6" x14ac:dyDescent="0.25">
      <c r="A25" s="34">
        <v>2024</v>
      </c>
      <c r="B25" s="1">
        <v>0</v>
      </c>
      <c r="C25" s="34">
        <f>1.0059^3</f>
        <v>1.017804635379</v>
      </c>
      <c r="D25" s="34">
        <f>C21/C25</f>
        <v>0.98250682423707958</v>
      </c>
      <c r="E25" s="29">
        <f>B25*D25</f>
        <v>0</v>
      </c>
      <c r="H25" s="37"/>
      <c r="I25" s="37"/>
      <c r="J25" s="37"/>
      <c r="K25" s="37"/>
      <c r="L25" s="37"/>
      <c r="M25" s="37"/>
      <c r="N25" s="33">
        <f t="shared" si="5"/>
        <v>0</v>
      </c>
      <c r="O25" s="33">
        <f t="shared" si="6"/>
        <v>0</v>
      </c>
      <c r="P25" s="33">
        <f t="shared" si="7"/>
        <v>0</v>
      </c>
      <c r="Q25" s="33">
        <f t="shared" si="8"/>
        <v>0</v>
      </c>
    </row>
    <row r="26" spans="1:17" ht="13.6" x14ac:dyDescent="0.25">
      <c r="A26" s="27">
        <v>2025</v>
      </c>
      <c r="B26" s="1">
        <v>0</v>
      </c>
      <c r="C26" s="34">
        <f>1.0059^4</f>
        <v>1.0238096827277363</v>
      </c>
      <c r="D26" s="34">
        <f>C21/C26</f>
        <v>0.97674403443391922</v>
      </c>
      <c r="E26" s="29">
        <f>B26*D26</f>
        <v>0</v>
      </c>
      <c r="N26" s="33">
        <f t="shared" si="5"/>
        <v>0</v>
      </c>
      <c r="O26" s="33">
        <f t="shared" si="6"/>
        <v>0</v>
      </c>
      <c r="P26" s="33">
        <f t="shared" si="7"/>
        <v>0</v>
      </c>
      <c r="Q26" s="33">
        <f t="shared" si="8"/>
        <v>0</v>
      </c>
    </row>
    <row r="27" spans="1:17" ht="13.6" x14ac:dyDescent="0.25">
      <c r="A27" s="38" t="s">
        <v>13</v>
      </c>
      <c r="B27" s="39">
        <f>SUM(B22:B26)</f>
        <v>0</v>
      </c>
      <c r="E27" s="40">
        <f>SUM(E23:E26)</f>
        <v>0</v>
      </c>
      <c r="F27" s="37"/>
      <c r="G27" s="41"/>
      <c r="H27" s="37"/>
      <c r="I27" s="37"/>
      <c r="J27" s="37"/>
      <c r="K27" s="37"/>
      <c r="L27" s="37"/>
      <c r="M27" s="37"/>
      <c r="N27" s="42">
        <f>SUM(N22:N26)</f>
        <v>0</v>
      </c>
      <c r="O27" s="42">
        <f t="shared" ref="O27" si="9">SUM(O22:O26)</f>
        <v>0</v>
      </c>
      <c r="P27" s="42">
        <f>SUM(P22:P26)</f>
        <v>0</v>
      </c>
      <c r="Q27" s="42">
        <f>SUM(Q22:Q26)</f>
        <v>0</v>
      </c>
    </row>
    <row r="29" spans="1:17" ht="13.6" x14ac:dyDescent="0.25">
      <c r="A29" s="46" t="s">
        <v>25</v>
      </c>
      <c r="B29" s="46"/>
      <c r="C29" s="2"/>
    </row>
    <row r="31" spans="1:17" ht="13.6" x14ac:dyDescent="0.25">
      <c r="A31" s="49" t="s">
        <v>27</v>
      </c>
    </row>
    <row r="32" spans="1:17" x14ac:dyDescent="0.2">
      <c r="A32" s="8" t="s">
        <v>6</v>
      </c>
      <c r="B32" s="8" t="s">
        <v>7</v>
      </c>
      <c r="C32" s="8" t="s">
        <v>8</v>
      </c>
      <c r="D32" s="8" t="s">
        <v>9</v>
      </c>
      <c r="E32" s="8" t="s">
        <v>10</v>
      </c>
      <c r="G32" s="9"/>
      <c r="H32" s="10"/>
      <c r="I32" s="10"/>
      <c r="J32" s="10"/>
      <c r="K32" s="10"/>
      <c r="L32" s="11"/>
      <c r="M32" s="12"/>
    </row>
    <row r="33" spans="1:17" ht="15.65" x14ac:dyDescent="0.25">
      <c r="A33" s="7" t="s">
        <v>12</v>
      </c>
      <c r="B33" s="7" t="s">
        <v>11</v>
      </c>
      <c r="C33" s="13" t="s">
        <v>22</v>
      </c>
      <c r="D33" s="14" t="s">
        <v>4</v>
      </c>
      <c r="E33" s="15" t="s">
        <v>5</v>
      </c>
      <c r="G33" s="16"/>
      <c r="H33" s="17"/>
      <c r="I33" s="17"/>
      <c r="J33" s="18"/>
      <c r="K33" s="19"/>
      <c r="L33" s="20"/>
      <c r="M33" s="21"/>
      <c r="N33" s="22" t="s">
        <v>21</v>
      </c>
      <c r="O33" s="22"/>
      <c r="P33" s="22" t="s">
        <v>20</v>
      </c>
      <c r="Q33" s="22"/>
    </row>
    <row r="34" spans="1:17" ht="13.6" x14ac:dyDescent="0.25">
      <c r="A34" s="23" t="s">
        <v>0</v>
      </c>
      <c r="B34" s="23" t="s">
        <v>15</v>
      </c>
      <c r="C34" s="23">
        <v>1</v>
      </c>
      <c r="D34" s="24"/>
      <c r="E34" s="23" t="s">
        <v>16</v>
      </c>
      <c r="G34" s="16"/>
      <c r="H34" s="25"/>
      <c r="I34" s="25"/>
      <c r="J34" s="19"/>
      <c r="K34" s="19"/>
      <c r="L34" s="20"/>
      <c r="M34" s="21"/>
      <c r="N34" s="26" t="s">
        <v>18</v>
      </c>
      <c r="O34" s="26" t="s">
        <v>19</v>
      </c>
      <c r="P34" s="26" t="s">
        <v>18</v>
      </c>
      <c r="Q34" s="26" t="s">
        <v>19</v>
      </c>
    </row>
    <row r="35" spans="1:17" ht="13.6" x14ac:dyDescent="0.25">
      <c r="A35" s="27">
        <v>2021</v>
      </c>
      <c r="B35" s="1">
        <v>0</v>
      </c>
      <c r="C35" s="27"/>
      <c r="D35" s="27"/>
      <c r="E35" s="29">
        <v>0</v>
      </c>
      <c r="G35" s="30"/>
      <c r="H35" s="17"/>
      <c r="I35" s="17"/>
      <c r="J35" s="31"/>
      <c r="K35" s="31"/>
      <c r="L35" s="32"/>
      <c r="M35" s="21"/>
      <c r="N35" s="33">
        <f>ROUND(0.76923*B35,2)</f>
        <v>0</v>
      </c>
      <c r="O35" s="33">
        <f>ROUND(0.23077*B35,2)</f>
        <v>0</v>
      </c>
      <c r="P35" s="33">
        <f>ROUND(0.76923*E35,2)</f>
        <v>0</v>
      </c>
      <c r="Q35" s="33">
        <f>ROUND(0.23077*E35,2)</f>
        <v>0</v>
      </c>
    </row>
    <row r="36" spans="1:17" ht="13.6" x14ac:dyDescent="0.25">
      <c r="A36" s="34">
        <v>2022</v>
      </c>
      <c r="B36" s="1">
        <v>0</v>
      </c>
      <c r="C36" s="34">
        <f>1.0059^1</f>
        <v>1.0059</v>
      </c>
      <c r="D36" s="34">
        <f>C34/C36</f>
        <v>0.99413460582562874</v>
      </c>
      <c r="E36" s="29">
        <f>B36*D36</f>
        <v>0</v>
      </c>
      <c r="G36" s="35"/>
      <c r="H36" s="36"/>
      <c r="I36" s="36"/>
      <c r="J36" s="36"/>
      <c r="K36" s="36"/>
      <c r="L36" s="36"/>
      <c r="M36" s="36"/>
      <c r="N36" s="33">
        <f t="shared" ref="N36:N39" si="10">ROUND(0.76923*B36,2)</f>
        <v>0</v>
      </c>
      <c r="O36" s="33">
        <f t="shared" ref="O36:O39" si="11">ROUND(0.23077*B36,2)</f>
        <v>0</v>
      </c>
      <c r="P36" s="33">
        <f t="shared" ref="P36:P39" si="12">ROUND(0.76923*E36,2)</f>
        <v>0</v>
      </c>
      <c r="Q36" s="33">
        <f t="shared" ref="Q36:Q39" si="13">ROUND(0.23077*E36,2)</f>
        <v>0</v>
      </c>
    </row>
    <row r="37" spans="1:17" ht="13.6" x14ac:dyDescent="0.25">
      <c r="A37" s="27">
        <v>2023</v>
      </c>
      <c r="B37" s="1">
        <v>0</v>
      </c>
      <c r="C37" s="34">
        <f>1.0059^2</f>
        <v>1.0118348100000001</v>
      </c>
      <c r="D37" s="34">
        <f>C34/C37</f>
        <v>0.9883036145000782</v>
      </c>
      <c r="E37" s="29">
        <f>B37*D37</f>
        <v>0</v>
      </c>
      <c r="G37" s="37"/>
      <c r="H37" s="37"/>
      <c r="I37" s="37"/>
      <c r="J37" s="37"/>
      <c r="K37" s="37"/>
      <c r="L37" s="37"/>
      <c r="M37" s="37"/>
      <c r="N37" s="33">
        <f t="shared" si="10"/>
        <v>0</v>
      </c>
      <c r="O37" s="33">
        <f t="shared" si="11"/>
        <v>0</v>
      </c>
      <c r="P37" s="33">
        <f t="shared" si="12"/>
        <v>0</v>
      </c>
      <c r="Q37" s="33">
        <f t="shared" si="13"/>
        <v>0</v>
      </c>
    </row>
    <row r="38" spans="1:17" ht="13.6" x14ac:dyDescent="0.25">
      <c r="A38" s="34">
        <v>2024</v>
      </c>
      <c r="B38" s="1">
        <v>0</v>
      </c>
      <c r="C38" s="34">
        <f>1.0059^3</f>
        <v>1.017804635379</v>
      </c>
      <c r="D38" s="34">
        <f>C34/C38</f>
        <v>0.98250682423707958</v>
      </c>
      <c r="E38" s="29">
        <f>B38*D38</f>
        <v>0</v>
      </c>
      <c r="H38" s="37"/>
      <c r="I38" s="37"/>
      <c r="J38" s="37"/>
      <c r="K38" s="37"/>
      <c r="L38" s="37"/>
      <c r="M38" s="37"/>
      <c r="N38" s="33">
        <f t="shared" si="10"/>
        <v>0</v>
      </c>
      <c r="O38" s="33">
        <f t="shared" si="11"/>
        <v>0</v>
      </c>
      <c r="P38" s="33">
        <f t="shared" si="12"/>
        <v>0</v>
      </c>
      <c r="Q38" s="33">
        <f t="shared" si="13"/>
        <v>0</v>
      </c>
    </row>
    <row r="39" spans="1:17" ht="13.6" x14ac:dyDescent="0.25">
      <c r="A39" s="27">
        <v>2025</v>
      </c>
      <c r="B39" s="1">
        <v>0</v>
      </c>
      <c r="C39" s="34">
        <f>1.0059^4</f>
        <v>1.0238096827277363</v>
      </c>
      <c r="D39" s="34">
        <f>C34/C39</f>
        <v>0.97674403443391922</v>
      </c>
      <c r="E39" s="29">
        <f>B39*D39</f>
        <v>0</v>
      </c>
      <c r="N39" s="33">
        <f t="shared" si="10"/>
        <v>0</v>
      </c>
      <c r="O39" s="33">
        <f t="shared" si="11"/>
        <v>0</v>
      </c>
      <c r="P39" s="33">
        <f t="shared" si="12"/>
        <v>0</v>
      </c>
      <c r="Q39" s="33">
        <f t="shared" si="13"/>
        <v>0</v>
      </c>
    </row>
    <row r="40" spans="1:17" ht="13.6" x14ac:dyDescent="0.25">
      <c r="A40" s="38" t="s">
        <v>13</v>
      </c>
      <c r="B40" s="39">
        <f>SUM(B35:B39)</f>
        <v>0</v>
      </c>
      <c r="E40" s="40">
        <f>SUM(E36:E39)</f>
        <v>0</v>
      </c>
      <c r="F40" s="37"/>
      <c r="G40" s="41"/>
      <c r="H40" s="37"/>
      <c r="I40" s="37"/>
      <c r="J40" s="37"/>
      <c r="K40" s="37"/>
      <c r="L40" s="37"/>
      <c r="M40" s="37"/>
      <c r="N40" s="42">
        <f>SUM(N35:N39)</f>
        <v>0</v>
      </c>
      <c r="O40" s="42">
        <f t="shared" ref="O40" si="14">SUM(O35:O39)</f>
        <v>0</v>
      </c>
      <c r="P40" s="42">
        <f>SUM(P35:P39)</f>
        <v>0</v>
      </c>
      <c r="Q40" s="42">
        <f>SUM(Q35:Q39)</f>
        <v>0</v>
      </c>
    </row>
    <row r="42" spans="1:17" ht="13.6" x14ac:dyDescent="0.25">
      <c r="A42" s="46" t="s">
        <v>25</v>
      </c>
      <c r="B42" s="46"/>
      <c r="C42" s="2"/>
    </row>
  </sheetData>
  <sheetProtection password="DEFB" sheet="1" objects="1" scenarios="1"/>
  <mergeCells count="21">
    <mergeCell ref="A4:E5"/>
    <mergeCell ref="J7:J8"/>
    <mergeCell ref="K7:L8"/>
    <mergeCell ref="H8:I8"/>
    <mergeCell ref="N7:O7"/>
    <mergeCell ref="P7:Q7"/>
    <mergeCell ref="A42:B42"/>
    <mergeCell ref="A29:B29"/>
    <mergeCell ref="A16:B16"/>
    <mergeCell ref="N15:O15"/>
    <mergeCell ref="P15:Q15"/>
    <mergeCell ref="J20:J21"/>
    <mergeCell ref="K20:L21"/>
    <mergeCell ref="N20:O20"/>
    <mergeCell ref="P20:Q20"/>
    <mergeCell ref="H21:I21"/>
    <mergeCell ref="J33:J34"/>
    <mergeCell ref="K33:L34"/>
    <mergeCell ref="N33:O33"/>
    <mergeCell ref="P33:Q33"/>
    <mergeCell ref="H34:I34"/>
  </mergeCells>
  <pageMargins left="0.9055118110236221" right="0.9055118110236221" top="0.78740157480314965" bottom="0.78740157480314965" header="0.31496062992125984" footer="0.31496062992125984"/>
  <pageSetup paperSize="9" orientation="portrait" r:id="rId1"/>
  <headerFooter>
    <oddFooter>&amp;L&amp;8 0099  09/22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Anlage4</dc:title>
  <dc:creator>SMR</dc:creator>
  <cp:lastModifiedBy>SAB</cp:lastModifiedBy>
  <cp:lastPrinted>2022-10-06T11:45:28Z</cp:lastPrinted>
  <dcterms:created xsi:type="dcterms:W3CDTF">2020-05-06T07:48:52Z</dcterms:created>
  <dcterms:modified xsi:type="dcterms:W3CDTF">2022-10-12T11:48:28Z</dcterms:modified>
</cp:coreProperties>
</file>