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23176" yWindow="408" windowWidth="20255" windowHeight="12294" activeTab="1"/>
  </bookViews>
  <sheets>
    <sheet name="Soupiska výdajů" sheetId="1" r:id="rId1"/>
    <sheet name="ŽÁDOST O VÝPLATU" sheetId="2" r:id="rId2"/>
  </sheets>
  <definedNames>
    <definedName name="_xlnm._FilterDatabase" localSheetId="0" hidden="1">'Soupiska výdajů'!$A$23:$AB$73</definedName>
    <definedName name="_xlnm.Print_Area" localSheetId="1">'ŽÁDOST O VÝPLATU'!$A$1:$T$17</definedName>
    <definedName name="OLE_LINK1" localSheetId="1">'ŽÁDOST O VÝPLATU'!$A$19</definedName>
  </definedNames>
  <calcPr calcId="152511"/>
</workbook>
</file>

<file path=xl/calcChain.xml><?xml version="1.0" encoding="utf-8"?>
<calcChain xmlns="http://schemas.openxmlformats.org/spreadsheetml/2006/main">
  <c r="U75" i="1" l="1"/>
  <c r="U76" i="1"/>
  <c r="B24" i="1"/>
  <c r="F24" i="1"/>
  <c r="S24" i="1"/>
  <c r="U24" i="1" s="1"/>
  <c r="X24" i="1"/>
  <c r="B25" i="1"/>
  <c r="F25" i="1"/>
  <c r="S25" i="1"/>
  <c r="U25" i="1"/>
  <c r="Y25" i="1" s="1"/>
  <c r="Z25" i="1" s="1"/>
  <c r="X25" i="1"/>
  <c r="B26" i="1"/>
  <c r="F26" i="1"/>
  <c r="S26" i="1"/>
  <c r="U26" i="1" s="1"/>
  <c r="Y26" i="1" s="1"/>
  <c r="Z26" i="1" s="1"/>
  <c r="X26" i="1"/>
  <c r="B27" i="1"/>
  <c r="F27" i="1"/>
  <c r="S27" i="1"/>
  <c r="U27" i="1"/>
  <c r="X27" i="1"/>
  <c r="Y27" i="1"/>
  <c r="Z27" i="1" s="1"/>
  <c r="V28" i="1"/>
  <c r="W28" i="1"/>
  <c r="W33" i="1" s="1"/>
  <c r="W77" i="1" s="1"/>
  <c r="B29" i="1"/>
  <c r="F29" i="1"/>
  <c r="S29" i="1"/>
  <c r="U29" i="1"/>
  <c r="X29" i="1"/>
  <c r="Y29" i="1"/>
  <c r="Z29" i="1" s="1"/>
  <c r="Z32" i="1" s="1"/>
  <c r="B30" i="1"/>
  <c r="F30" i="1"/>
  <c r="S30" i="1"/>
  <c r="U30" i="1" s="1"/>
  <c r="Y30" i="1" s="1"/>
  <c r="Z30" i="1" s="1"/>
  <c r="X30" i="1"/>
  <c r="B31" i="1"/>
  <c r="F31" i="1"/>
  <c r="S31" i="1"/>
  <c r="U31" i="1"/>
  <c r="Y31" i="1" s="1"/>
  <c r="Z31" i="1" s="1"/>
  <c r="X31" i="1"/>
  <c r="U32" i="1"/>
  <c r="V32" i="1"/>
  <c r="W32" i="1"/>
  <c r="V33" i="1"/>
  <c r="B34" i="1"/>
  <c r="F34" i="1"/>
  <c r="S34" i="1"/>
  <c r="U34" i="1" s="1"/>
  <c r="X34" i="1"/>
  <c r="B35" i="1"/>
  <c r="F35" i="1"/>
  <c r="S35" i="1"/>
  <c r="U35" i="1"/>
  <c r="Y35" i="1" s="1"/>
  <c r="Z35" i="1" s="1"/>
  <c r="X35" i="1"/>
  <c r="B36" i="1"/>
  <c r="F36" i="1"/>
  <c r="S36" i="1"/>
  <c r="U36" i="1" s="1"/>
  <c r="Y36" i="1" s="1"/>
  <c r="Z36" i="1" s="1"/>
  <c r="X36" i="1"/>
  <c r="B37" i="1"/>
  <c r="F37" i="1"/>
  <c r="S37" i="1"/>
  <c r="U37" i="1"/>
  <c r="X37" i="1"/>
  <c r="Y37" i="1"/>
  <c r="Z37" i="1" s="1"/>
  <c r="B38" i="1"/>
  <c r="F38" i="1"/>
  <c r="S38" i="1"/>
  <c r="U38" i="1" s="1"/>
  <c r="Y38" i="1" s="1"/>
  <c r="Z38" i="1" s="1"/>
  <c r="X38" i="1"/>
  <c r="B39" i="1"/>
  <c r="F39" i="1"/>
  <c r="S39" i="1"/>
  <c r="U39" i="1"/>
  <c r="Y39" i="1" s="1"/>
  <c r="Z39" i="1" s="1"/>
  <c r="X39" i="1"/>
  <c r="B40" i="1"/>
  <c r="F40" i="1"/>
  <c r="S40" i="1"/>
  <c r="U40" i="1" s="1"/>
  <c r="Y40" i="1" s="1"/>
  <c r="Z40" i="1" s="1"/>
  <c r="X40" i="1"/>
  <c r="B41" i="1"/>
  <c r="F41" i="1"/>
  <c r="S41" i="1"/>
  <c r="U41" i="1"/>
  <c r="X41" i="1"/>
  <c r="Y41" i="1"/>
  <c r="Z41" i="1" s="1"/>
  <c r="B42" i="1"/>
  <c r="F42" i="1"/>
  <c r="S42" i="1"/>
  <c r="U42" i="1" s="1"/>
  <c r="Y42" i="1" s="1"/>
  <c r="Z42" i="1" s="1"/>
  <c r="X42" i="1"/>
  <c r="B43" i="1"/>
  <c r="F43" i="1"/>
  <c r="S43" i="1"/>
  <c r="U43" i="1"/>
  <c r="Y43" i="1" s="1"/>
  <c r="Z43" i="1" s="1"/>
  <c r="X43" i="1"/>
  <c r="T44" i="1"/>
  <c r="T56" i="1" s="1"/>
  <c r="V44" i="1"/>
  <c r="V56" i="1" s="1"/>
  <c r="W44" i="1"/>
  <c r="B45" i="1"/>
  <c r="F45" i="1"/>
  <c r="S45" i="1"/>
  <c r="U45" i="1" s="1"/>
  <c r="X45" i="1"/>
  <c r="B46" i="1"/>
  <c r="F46" i="1"/>
  <c r="S46" i="1"/>
  <c r="U46" i="1"/>
  <c r="Y46" i="1" s="1"/>
  <c r="Z46" i="1" s="1"/>
  <c r="X46" i="1"/>
  <c r="B47" i="1"/>
  <c r="F47" i="1"/>
  <c r="S47" i="1"/>
  <c r="U47" i="1" s="1"/>
  <c r="Y47" i="1" s="1"/>
  <c r="Z47" i="1" s="1"/>
  <c r="X47" i="1"/>
  <c r="B48" i="1"/>
  <c r="F48" i="1"/>
  <c r="S48" i="1"/>
  <c r="U48" i="1"/>
  <c r="X48" i="1"/>
  <c r="Y48" i="1"/>
  <c r="Z48" i="1" s="1"/>
  <c r="B49" i="1"/>
  <c r="F49" i="1"/>
  <c r="S49" i="1"/>
  <c r="U49" i="1" s="1"/>
  <c r="Y49" i="1" s="1"/>
  <c r="Z49" i="1" s="1"/>
  <c r="X49" i="1"/>
  <c r="B50" i="1"/>
  <c r="F50" i="1"/>
  <c r="S50" i="1"/>
  <c r="U50" i="1"/>
  <c r="Y50" i="1" s="1"/>
  <c r="Z50" i="1" s="1"/>
  <c r="X50" i="1"/>
  <c r="B51" i="1"/>
  <c r="F51" i="1"/>
  <c r="S51" i="1"/>
  <c r="U51" i="1" s="1"/>
  <c r="Y51" i="1" s="1"/>
  <c r="Z51" i="1" s="1"/>
  <c r="X51" i="1"/>
  <c r="B52" i="1"/>
  <c r="F52" i="1"/>
  <c r="S52" i="1"/>
  <c r="U52" i="1"/>
  <c r="X52" i="1"/>
  <c r="Y52" i="1"/>
  <c r="Z52" i="1" s="1"/>
  <c r="T53" i="1"/>
  <c r="V53" i="1"/>
  <c r="W53" i="1"/>
  <c r="B54" i="1"/>
  <c r="F54" i="1"/>
  <c r="S54" i="1"/>
  <c r="U54" i="1" s="1"/>
  <c r="X54" i="1"/>
  <c r="T55" i="1"/>
  <c r="V55" i="1"/>
  <c r="W55" i="1"/>
  <c r="W56" i="1"/>
  <c r="B57" i="1"/>
  <c r="F57" i="1"/>
  <c r="S57" i="1"/>
  <c r="U57" i="1"/>
  <c r="X57" i="1"/>
  <c r="Y57" i="1"/>
  <c r="Z57" i="1" s="1"/>
  <c r="Z66" i="1" s="1"/>
  <c r="B58" i="1"/>
  <c r="F58" i="1"/>
  <c r="S58" i="1"/>
  <c r="U58" i="1" s="1"/>
  <c r="Y58" i="1" s="1"/>
  <c r="Z58" i="1" s="1"/>
  <c r="X58" i="1"/>
  <c r="B59" i="1"/>
  <c r="F59" i="1"/>
  <c r="S59" i="1"/>
  <c r="U59" i="1"/>
  <c r="Y59" i="1" s="1"/>
  <c r="Z59" i="1" s="1"/>
  <c r="X59" i="1"/>
  <c r="B60" i="1"/>
  <c r="F60" i="1"/>
  <c r="S60" i="1"/>
  <c r="U60" i="1" s="1"/>
  <c r="Y60" i="1" s="1"/>
  <c r="Z60" i="1" s="1"/>
  <c r="X60" i="1"/>
  <c r="B61" i="1"/>
  <c r="F61" i="1"/>
  <c r="S61" i="1"/>
  <c r="U61" i="1"/>
  <c r="X61" i="1"/>
  <c r="Y61" i="1"/>
  <c r="Z61" i="1" s="1"/>
  <c r="B62" i="1"/>
  <c r="F62" i="1"/>
  <c r="S62" i="1"/>
  <c r="U62" i="1" s="1"/>
  <c r="Y62" i="1" s="1"/>
  <c r="Z62" i="1" s="1"/>
  <c r="X62" i="1"/>
  <c r="B63" i="1"/>
  <c r="F63" i="1"/>
  <c r="S63" i="1"/>
  <c r="U63" i="1"/>
  <c r="Y63" i="1" s="1"/>
  <c r="Z63" i="1" s="1"/>
  <c r="X63" i="1"/>
  <c r="B64" i="1"/>
  <c r="F64" i="1"/>
  <c r="S64" i="1"/>
  <c r="U64" i="1" s="1"/>
  <c r="Y64" i="1" s="1"/>
  <c r="Z64" i="1" s="1"/>
  <c r="X64" i="1"/>
  <c r="B65" i="1"/>
  <c r="F65" i="1"/>
  <c r="S65" i="1"/>
  <c r="U65" i="1"/>
  <c r="X65" i="1"/>
  <c r="Y65" i="1"/>
  <c r="Z65" i="1" s="1"/>
  <c r="T66" i="1"/>
  <c r="T73" i="1" s="1"/>
  <c r="U66" i="1"/>
  <c r="U73" i="1" s="1"/>
  <c r="V66" i="1"/>
  <c r="W66" i="1"/>
  <c r="B67" i="1"/>
  <c r="F67" i="1"/>
  <c r="S67" i="1"/>
  <c r="U67" i="1"/>
  <c r="U72" i="1" s="1"/>
  <c r="X67" i="1"/>
  <c r="B68" i="1"/>
  <c r="F68" i="1"/>
  <c r="S68" i="1"/>
  <c r="U68" i="1" s="1"/>
  <c r="Y68" i="1" s="1"/>
  <c r="Z68" i="1" s="1"/>
  <c r="X68" i="1"/>
  <c r="B69" i="1"/>
  <c r="F69" i="1"/>
  <c r="S69" i="1"/>
  <c r="U69" i="1"/>
  <c r="X69" i="1"/>
  <c r="Y69" i="1"/>
  <c r="Z69" i="1" s="1"/>
  <c r="B70" i="1"/>
  <c r="F70" i="1"/>
  <c r="S70" i="1"/>
  <c r="U70" i="1" s="1"/>
  <c r="Y70" i="1" s="1"/>
  <c r="Z70" i="1" s="1"/>
  <c r="X70" i="1"/>
  <c r="B71" i="1"/>
  <c r="F71" i="1"/>
  <c r="S71" i="1"/>
  <c r="U71" i="1"/>
  <c r="Y71" i="1" s="1"/>
  <c r="Z71" i="1" s="1"/>
  <c r="X71" i="1"/>
  <c r="T72" i="1"/>
  <c r="V72" i="1"/>
  <c r="V73" i="1" s="1"/>
  <c r="W72" i="1"/>
  <c r="W73" i="1"/>
  <c r="Y75" i="1"/>
  <c r="Z75" i="1"/>
  <c r="Y76" i="1"/>
  <c r="Z76" i="1"/>
  <c r="U78" i="1"/>
  <c r="Y78" i="1"/>
  <c r="Z78" i="1" s="1"/>
  <c r="Z92" i="1"/>
  <c r="Y45" i="1" l="1"/>
  <c r="U53" i="1"/>
  <c r="V77" i="1"/>
  <c r="AA83" i="1" s="1"/>
  <c r="Y54" i="1"/>
  <c r="U55" i="1"/>
  <c r="U44" i="1"/>
  <c r="Y34" i="1"/>
  <c r="U28" i="1"/>
  <c r="U33" i="1" s="1"/>
  <c r="Y24" i="1"/>
  <c r="Y66" i="1"/>
  <c r="Y32" i="1"/>
  <c r="Y67" i="1"/>
  <c r="U77" i="1" l="1"/>
  <c r="U79" i="1" s="1"/>
  <c r="Z54" i="1"/>
  <c r="Z55" i="1" s="1"/>
  <c r="Y55" i="1"/>
  <c r="Y44" i="1"/>
  <c r="Z34" i="1"/>
  <c r="Z44" i="1" s="1"/>
  <c r="U56" i="1"/>
  <c r="Y72" i="1"/>
  <c r="Y73" i="1" s="1"/>
  <c r="Z67" i="1"/>
  <c r="Z72" i="1" s="1"/>
  <c r="Z73" i="1" s="1"/>
  <c r="Y28" i="1"/>
  <c r="Y33" i="1" s="1"/>
  <c r="Z24" i="1"/>
  <c r="Z28" i="1" s="1"/>
  <c r="Z33" i="1" s="1"/>
  <c r="Y53" i="1"/>
  <c r="Z45" i="1"/>
  <c r="Z53" i="1" s="1"/>
  <c r="Z56" i="1" l="1"/>
  <c r="Z77" i="1" s="1"/>
  <c r="Y56" i="1"/>
  <c r="Y77" i="1" s="1"/>
  <c r="Y79" i="1" s="1"/>
  <c r="Z79" i="1" s="1"/>
  <c r="AA82" i="1" l="1"/>
  <c r="AA93" i="1"/>
  <c r="AA85" i="1"/>
  <c r="AA88" i="1" s="1"/>
  <c r="AA84" i="1"/>
  <c r="AA91" i="1" l="1"/>
  <c r="AA87" i="1" s="1"/>
  <c r="AA90" i="1"/>
  <c r="AA92" i="1" s="1"/>
</calcChain>
</file>

<file path=xl/sharedStrings.xml><?xml version="1.0" encoding="utf-8"?>
<sst xmlns="http://schemas.openxmlformats.org/spreadsheetml/2006/main" count="219" uniqueCount="127">
  <si>
    <t>Soupiska výdajů vynaložených  partnerem - za období :</t>
  </si>
  <si>
    <t>Belegliste der durch den Partner getätigten Ausgaben in der Zeit</t>
  </si>
  <si>
    <t>Číslo soupisky výdajů: / Belegliste Nr.</t>
  </si>
  <si>
    <t>Číslo projektové žádosti: / Antragsnummer des Projektes:</t>
  </si>
  <si>
    <t>Název projektového partnera/ Bezeichnung des Projektpartners</t>
  </si>
  <si>
    <t>IČ:</t>
  </si>
  <si>
    <t>Sídlo / Sitz:</t>
  </si>
  <si>
    <t>Název vedoucího partnera/ Bezeichnung des Lead-partners</t>
  </si>
  <si>
    <t>Název projektu / Bezeichnung des Projektes:</t>
  </si>
  <si>
    <t>Plátce DPH: Vorsteuerabszugsberechtigt</t>
  </si>
  <si>
    <t>U plátců DPH:mám nárok na odpočet DPH u níže uvedených výdajů  v rámci mého daňového přiznání? Wenn ja, bin ich im Falle der untern angeführten Angaben im Rahmen meiner Steuererklärung vorsteuerabszugsberechtigt?</t>
  </si>
  <si>
    <t>Kurz EUR/CZK:</t>
  </si>
  <si>
    <t>Datum zpracování:/ Datum der Bearbeitung:</t>
  </si>
  <si>
    <t xml:space="preserve">Podkapitola nebo kapitola rozpočtu </t>
  </si>
  <si>
    <t>Pořadové číslo</t>
  </si>
  <si>
    <t xml:space="preserve">Specifikace výdaje </t>
  </si>
  <si>
    <t xml:space="preserve">Číslo dokladu (faktury) </t>
  </si>
  <si>
    <t xml:space="preserve">Číslo dokladu v účetnictví partnera </t>
  </si>
  <si>
    <t>Dodavatel / Lieferant</t>
  </si>
  <si>
    <t xml:space="preserve">Datum úhrady </t>
  </si>
  <si>
    <t xml:space="preserve">Měna dokladu / sestavy </t>
  </si>
  <si>
    <t>Předložená částka v měně dokladu (indikativní) / Angeforderter Betrag in der Währung des Beleges (indikativ)</t>
  </si>
  <si>
    <t xml:space="preserve">Předložená částka v EUR (indikativní)
 (Celkem vč. DPH) </t>
  </si>
  <si>
    <t xml:space="preserve">Korekce v CZK </t>
  </si>
  <si>
    <t xml:space="preserve">Korekce v EUR </t>
  </si>
  <si>
    <t xml:space="preserve"> Nárokovaná částka kooperačním partnerem v EUR</t>
  </si>
  <si>
    <t>Poznámka</t>
  </si>
  <si>
    <t xml:space="preserve">Název plnění / Předmět fakturace </t>
  </si>
  <si>
    <t xml:space="preserve">Účel / Aktivita projektu </t>
  </si>
  <si>
    <t xml:space="preserve">Výdaj investiční (IV) nebo neinvestiční (NIV) </t>
  </si>
  <si>
    <t xml:space="preserve">Název </t>
  </si>
  <si>
    <t xml:space="preserve">IČ </t>
  </si>
  <si>
    <t xml:space="preserve">Částka bez DPH </t>
  </si>
  <si>
    <t xml:space="preserve">DPH </t>
  </si>
  <si>
    <t xml:space="preserve">Celkem vč. DPH </t>
  </si>
  <si>
    <t xml:space="preserve">DPH odloženo </t>
  </si>
  <si>
    <t>Unterkapitel oder Haushaltskapitel</t>
  </si>
  <si>
    <t>Ordnungsnummer</t>
  </si>
  <si>
    <t>Bezeichnung der durchgeführten Leistung / Gegenstand der Rechnungslegung</t>
  </si>
  <si>
    <t>Zweck der durchgeführten Leistung</t>
  </si>
  <si>
    <t>Ausgabe investiv (IV) oder nicht investiv (NIV)</t>
  </si>
  <si>
    <t xml:space="preserve"> Belegnummer (Rechnungsnummer)</t>
  </si>
  <si>
    <t>Nummer des Buchungsbeleges in der Buchhaltung des Projektpartners</t>
  </si>
  <si>
    <t xml:space="preserve"> Bezeichnung</t>
  </si>
  <si>
    <t>Identifiikationsnummer</t>
  </si>
  <si>
    <t>Bezahldatum</t>
  </si>
  <si>
    <t>Währung des Beleges</t>
  </si>
  <si>
    <t xml:space="preserve"> Betrag ohne MWSt</t>
  </si>
  <si>
    <t>MWSt</t>
  </si>
  <si>
    <t>Gesamt inkl. MWSt</t>
  </si>
  <si>
    <t xml:space="preserve"> MWSt zurückgestellt latente Steuer</t>
  </si>
  <si>
    <t>Angeforderter Betrag in EUR (gesamt inkl. MWSt.)</t>
  </si>
  <si>
    <t>Korrektur in CZK</t>
  </si>
  <si>
    <t>Korrektur in EUR</t>
  </si>
  <si>
    <t>Laufende Nummer</t>
  </si>
  <si>
    <t xml:space="preserve">Durch Kooperationspartner abgerechneter Betrag in EUR </t>
  </si>
  <si>
    <t>Bemerkung</t>
  </si>
  <si>
    <t>NIV</t>
  </si>
  <si>
    <t>CZK</t>
  </si>
  <si>
    <t>EUR</t>
  </si>
  <si>
    <t>C E L K E M   VÝDAJE   D L E   PARTNERA : /  Gesamt nach Partner :</t>
  </si>
  <si>
    <t>PŘÍJMY Z REALIZACE: / Einnahmen:</t>
  </si>
  <si>
    <t>Za projektového partnera (statutárního zástupce): / Für den Projektpartner (Vertretungsberechtigte Person)</t>
  </si>
  <si>
    <t>(titul, jméno, příjmení statutárního zástupce) / 
(Titel, Name, Nachnahme der Vertretungsberechtigten Person)</t>
  </si>
  <si>
    <t>(datum, podpis, razítko) / (Datum, Unterschrift, Stempel)</t>
  </si>
  <si>
    <t>Ausgabenart</t>
  </si>
  <si>
    <t>Číslo milníku</t>
  </si>
  <si>
    <t>Nummer des Meilensteins</t>
  </si>
  <si>
    <t>Číslo soupisky</t>
  </si>
  <si>
    <t>Belegliste</t>
  </si>
  <si>
    <t>1.1 Skutečné osobní náklady / Tatsächliche Personalkosten</t>
  </si>
  <si>
    <t>2.2 Náklady na cestování a ubytování / Reise- und Unterbringungkosten</t>
  </si>
  <si>
    <t>2.3 Náklady na ext. odb. porad. a služby / Kosten für ext. Expertisen und Dienstleistungen</t>
  </si>
  <si>
    <t>3.1 Vybavení a inv. vybavení / Ausstattungsgegenstände und investive Ausrüstungsgüter</t>
  </si>
  <si>
    <t>3.2 Stavební a vedlejší stavební náklady / Baukosten und Baunebenkosten</t>
  </si>
  <si>
    <t>Mezisoučet: 1.1 Skutečné osobní náklady / Tatsächliche Personalkosten</t>
  </si>
  <si>
    <t>Mezisoučet: 2.2 Náklady na cestování a ubytování / Reise- und Unterbringungkosten</t>
  </si>
  <si>
    <t>Mezisoučet: 2.3 Náklady na ext. odb. porad. a služby / Kosten für ext. Expertisen und Dienstleistungen</t>
  </si>
  <si>
    <t>Mezisoučet: 3.2 Stavební a vedlejší stavební náklady / Baukosten und Baunebenkosten</t>
  </si>
  <si>
    <t>Mezisoučet: 3.1 Vybavení a inv. vybavení / Ausstattungsgegenstände und investive Ausrüstungsgüter</t>
  </si>
  <si>
    <t>SUBTOTAL SKUTEČNÉ OSOBNÍ VÝDAJE (1.1 - 1.2) / Zwischensumme Tatsächliche Personalkosten (1.1 - 1.2)</t>
  </si>
  <si>
    <t>SUBTOTAL VĚCNÉ VÝDAJE (2.2 - 2.4) / Zwischensumme Sachausgaben (2.2 - 2.4)</t>
  </si>
  <si>
    <t>SUBTOTAL VÝDAJE NA VYBAVENÍ A INVESTICE (3.1 - 3.2) / Zwischensumme Kosten für ausrüstungsgüter und Investitionen (3.1 - 3.2)</t>
  </si>
  <si>
    <t>Výše paušálních osobnívch nákladů dle Smlouvy:</t>
  </si>
  <si>
    <t>%</t>
  </si>
  <si>
    <t>NE</t>
  </si>
  <si>
    <t>AUSZAHLUNGSANTRAG</t>
  </si>
  <si>
    <t>ŽÁDOST O VÝPLATU</t>
  </si>
  <si>
    <t xml:space="preserve">Ich beantrage gemäß Zuwendungsvertrag die höchstmögliche Auszahlung der in der Belegliste als förderfähig anerkannten Ausgaben. </t>
  </si>
  <si>
    <t>Podle Smlouvy o poskytnutí dotace žádám o proplacení výdajů uznaných v soupisce výdajů jako způsobilých v max. možné výši.</t>
  </si>
  <si>
    <t>Als Anlage zu diesem Auszahlungsantrag sind folgende Unterlagen einzureichen</t>
  </si>
  <si>
    <t>Jako přílohu k této žádosti je třeba doložit následující podklady:</t>
  </si>
  <si>
    <t>Erklärung des Kooperationspartners</t>
  </si>
  <si>
    <t>Prohlášení kooperačního partnera</t>
  </si>
  <si>
    <t>Paušální částka osobních nákladů / Personalkostenpauschale</t>
  </si>
  <si>
    <t>Vyplňuje Centrum / Dieser Teil wird durch das Centrum ausgefüllt</t>
  </si>
  <si>
    <t>2.4 Výdaje na malé projekty / Ausgaben für Kleinprojekte</t>
  </si>
  <si>
    <t>Druh výdaje</t>
  </si>
  <si>
    <t>CELKEM ZPŮSOBILÉ VÝDAJE / Förderfähige Kosten gesamt</t>
  </si>
  <si>
    <t>Mezisoučet: 1.2 Neplacená dobrovolná práce / die freiwillige unbezahlte Arbeit</t>
  </si>
  <si>
    <t>1.2 Neplacená dobrovolná práce / die freiwillige unbezahlte Arbeit</t>
  </si>
  <si>
    <t>Uznaná částka kontrolorem podle článku 23 v EUR</t>
  </si>
  <si>
    <t>Durch Artikel-23-Prüfer anerkannter Betrag in EUR</t>
  </si>
  <si>
    <t>DUZP dokladu / Datum vystavení dokladu</t>
  </si>
  <si>
    <t>Datum der steuerbaren Leistung/Rechnungsdatum</t>
  </si>
  <si>
    <t>Mezisoučet: 2.4 Výdaje na malé projekty / Ausgaben für Kleinprojekte</t>
  </si>
  <si>
    <t>;</t>
  </si>
  <si>
    <t>Vyplní partner (Kooperační partner předkládá kontrolorovi podle článku 23 soupisku v tištěné podobě se zakrytými sloupci č. (21) až (26), v elektronické podobě v plném rozsahu
Dieser Teil wird durch den Kooperationspartner in Papierform ausgefüllt (Der Kooperationspartner legt dem Artikel-23-Prüfer die Belegliste mit ausgeblendeten Spalten Nr. (21) bis (26), vollständig in elektronischer Form vor)</t>
  </si>
  <si>
    <t>Bei Beantragung einer Zwischenauszahlung
- der Projektfortschrittsbericht in der jeweiligen Landessprache (SAB-Vordruck Nr. 62019)
Bei Beantragung der Schlussauszahlung
- der zweisprachige Projektfortschrittsbericht als Abschlussbericht (SAB-Vordruck Nr. 62019)
Die benannten Vordrucke können unter www.sn-cz2020.eu abgerufen werden.</t>
  </si>
  <si>
    <t>Při žádosti o průběžnou platbu:
- Zpráva o průběhu projektu v příslušném jazyce (tiskopis SAB č. 62019)
Při žádosti o závěrečnou platbu:
- dvojjazyčná Zpráva o průběhu projektu jako závěrečná zpráva (tiskopis SAB č. 62019)
Uvedené tiskopisy lze stáhnout na www.sn-cz2020.eu.</t>
  </si>
  <si>
    <t xml:space="preserve">
Je mi známo, že prostředky poskytnuté v rámci Programu spolupráce Svobodný stát Sasko - Česká republika 2014-2020 lze v rámci plánu financování použít pouze na pokrytí části způsobilých projektových výdajů v projektové žádosti. Prostředky jsou/byly využity hospodárně a úsporně. Je mi známo, že uvedení nepravdivých údajů může mít za následek výpověď Smlouvy o poskytnutí dotace a vymáhání dotace a že nepravdivé údaje o částkách v tomto tiskopise, údaje o mé osobě jako partnerovi jakož i údaje v povinných přílohách jsou podstatnými skutečnostmi pro poskytnutí dotace ve smyslu § 264 německého trestního zákoníku, v platném znění, resp. § 212 zákona č. 40/2009 Sb., trestního zákoníku, v platném znění. Je mi známo, že subvenční podvod je trestný podle § 264 německého trestního zákoníku, resp. § 212 zákona č. 40/2009 Sb.,  trestní zákoník, v platném znění. Zavazuji se, že SAB bezodkladně sdělím každou dodatečnou změnu uvedených údajů.
Dále prohlašuji, že:
- veškeré vynaložené výdaje jsou v souladu se Smlouvou/Rozhodnutím a závaznou dokumentací programu,
- soupiska obsahuje skutečně vzniklé výdaje,
- projekt nebyl podpořen jiným finančním nástrojem EU, ani z jiných národních veřejných zdrojů s výjimkou stanoveného spolufinancování,
- při realizaci projektu byla dodržena pravidla veřejné podpory,
- všechny transakce jsou věrně zobrazeny v účetnictví (v analytické evidenci pro projekt) a předložené kopie dokladů jsou v souladu s originály v účetnictví,
- nemám dluhy vůči orgánům veřejné správy po lhůtě splatnosti (tj. daňové nedoplatky a penále, nedoplatky na pojistném a na penále, na veřejné zdravotní pojištění, na pojistném a penále na sociální zabezpečení a příspěvku na státní politiku zaměstnanosti ČR), odvody za porušení rozpočtové kázně či další nevypořádané finanční závazky z jiných projektů spolufinancovaných z rozpočtu EU),
- mnou předložené výdaje jsou indikativní a nárokovaná část je nižší o nezpůsobilé/odložené výdaje  zjištěné následně  kontrolorem.</t>
  </si>
  <si>
    <t xml:space="preserve">Celkové uznané výdaje / Anerkannte Ausgaben gesamt </t>
  </si>
  <si>
    <t xml:space="preserve">Celkové neuzn.výdaje / Nicht anerkannte Ausgaben gesamt </t>
  </si>
  <si>
    <t xml:space="preserve">Celkové invest. uznané výdaje  /  Anerkannte investive Ausgaben gesamt </t>
  </si>
  <si>
    <t xml:space="preserve">Celkové neinvestiční uznané výdaje / Anerkannte nichtinvestive Ausgaben gesamt </t>
  </si>
  <si>
    <t>ROZDĚLENÍ SR</t>
  </si>
  <si>
    <t>IV (investiční)</t>
  </si>
  <si>
    <t>NIV (neinvestiční)</t>
  </si>
  <si>
    <t>ZDROJE FINANCOVÁNÍ</t>
  </si>
  <si>
    <t>(%)</t>
  </si>
  <si>
    <t>Prostředky Cíle 2 (ERDF)</t>
  </si>
  <si>
    <t>Prostředky SR</t>
  </si>
  <si>
    <t>Vlastní prostředky</t>
  </si>
  <si>
    <t>CELKEM</t>
  </si>
  <si>
    <t xml:space="preserve">
Mir ist bekannt, dass im Rahmen des Kooperationsprogramms Freistaat Sachsen - Tschechische Republik 2014-2020 Mittel nur zur anteiligen Deckung der laut Projektantrag zuschussfähigen Projektausgaben im Rahmen des Finanzierungsplanes verwendet werden dürfen. Die Mittel werden/wurden wirtschaftlich und sparsam eingesetzt. Mir ist bekannt, dass falsche Angaben die Kündigung des Zuwendungsvertrages und entsprechend die Rückforderung der Zuschüsse zur Folge haben können und dass die Betragsangaben dieses Formulars, die Angaben zu meiner Person sowie die Angaben in den erforderlichen Anlagen subventionserhebliche Tatsachen im Sinne des § 264 StGB bzw. § 212 des Gesetzes Nr. 40/2009 Slg., Strafkodex, in der jeweils geltenden Fassung, sind. Mir ist die Strafbarkeit eines Subventionsbetruges nach § 264 StGB bzw. § 212 des Gesetzes Nr. 40/2009 Slg., Strafkodex, in der jeweils geltenden Fassung, bekannt. Ich bin verpflichtet, der SAB unverzüglich eine nachträgliche Änderung der vorgenannten Angaben mitzuteilen.
Weiterhin erkläre ich, dass:
- sämtliche getätigte Ausgaben dem Fördervertrag / Förderbescheid entsprechen,
- in der Belegliste die tatsächlich enstandene Ausgaben aufgeführt sind,
- das Projekt nicht durch ein anderes Finanzinstrument der EU sowie aus keinen anderen nationalen öffentlichen Mitteln mit Ausnahme der Kofinanzierung gefördert wurde,
- während der Durchführung des Projektes die Regeln für staatliche Beihilfen eingehalten wurden,
- während der Durchführung des Projektes die Vergaberegeln, die Regeln für Umweltschutz und Chancengleichheit eingehalten wurden,
- sämtliche Transaktionen getreu in der Buchhaltung abgebildet sind (in der analytischen Evidenz für das Projekt) und die vorgelegten Kopien der Belege den Originalbelegen in der Buchhaltung entsprechen,
- ich keinerlei Schulden in Bezug zu den Behörden der öffentlichen Verwaltung (d.h. nicht bezahlte oder nur zum Teil gezahlte Steuern und Bußgelder, nicht bezahlte und nur zum Teil bezahlte Versicherung und Bußgelder der Krankenversicherung, Sozial- und Arbeitslosigkeitsversicherung, Abführungen für den Verstoß gegen die Haushaltsordnung oder weitere nicht beglichene finanzielle Verpflichtungen aus anderen, aus dem Haushalt der EU finanzierten Projekten) habe,
- die von mir vorgelegten Ausgaben indikativ sind und der abgerechnete Betrag niedriger um die nicht zuschussfähigen/latenten Ausgaben, die von der Kontrollinstanz nachfolgend festgestellt wurden, ist.</t>
  </si>
  <si>
    <t>(titul, jméno, příjmení statutárního zástupce) / 
(Titel, Name, Nachnahme der vertretungsberechtigten Person)</t>
  </si>
  <si>
    <t>Paušální částka kanc. a admin. výdajů / Pauschale Büro- und Verwaltungskosten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</si>
</sst>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
    <numFmt numFmtId="165" formatCode="\(\ #\)"/>
    <numFmt numFmtId="166" formatCode="#,##0.00\ _K_č"/>
    <numFmt numFmtId="167" formatCode="#,##0.00\ [$€-1]"/>
    <numFmt numFmtId="168" formatCode="_-* #,##0.00\ [$€-1]_-;\-* #,##0.00\ [$€-1]_-;_-* &quot;-&quot;??\ [$€-1]_-"/>
    <numFmt numFmtId="169" formatCode="#,##0.00\ &quot;€&quot;"/>
  </numFmts>
  <fonts count="39" x14ac:knownFonts="1">
    <font>
      <sz val="11"/>
      <color theme="1"/>
      <name val="Calibri"/>
      <family val="2"/>
      <charset val="238"/>
      <scheme val="minor"/>
    </font>
    <font>
      <sz val="10"/>
      <color theme="1"/>
      <name val="Arial"/>
      <family val="2"/>
    </font>
    <font>
      <sz val="12"/>
      <name val="Arial"/>
      <family val="2"/>
      <charset val="238"/>
    </font>
    <font>
      <sz val="10"/>
      <name val="Arial"/>
      <family val="2"/>
      <charset val="238"/>
    </font>
    <font>
      <b/>
      <sz val="10"/>
      <name val="Arial"/>
      <family val="2"/>
      <charset val="238"/>
    </font>
    <font>
      <sz val="11"/>
      <name val="Arial"/>
      <family val="2"/>
      <charset val="238"/>
    </font>
    <font>
      <b/>
      <sz val="11"/>
      <name val="Arial"/>
      <family val="2"/>
      <charset val="238"/>
    </font>
    <font>
      <sz val="9"/>
      <name val="Arial"/>
      <family val="2"/>
      <charset val="238"/>
    </font>
    <font>
      <b/>
      <sz val="9"/>
      <name val="Arial"/>
      <family val="2"/>
      <charset val="238"/>
    </font>
    <font>
      <sz val="9"/>
      <color indexed="63"/>
      <name val="Arial"/>
      <family val="2"/>
      <charset val="238"/>
    </font>
    <font>
      <b/>
      <i/>
      <sz val="10"/>
      <name val="Arial"/>
      <family val="2"/>
      <charset val="238"/>
    </font>
    <font>
      <sz val="8"/>
      <name val="Arial"/>
      <family val="2"/>
      <charset val="238"/>
    </font>
    <font>
      <b/>
      <sz val="12"/>
      <name val="Arial"/>
      <family val="2"/>
      <charset val="238"/>
    </font>
    <font>
      <sz val="11"/>
      <name val="Arial"/>
      <family val="2"/>
    </font>
    <font>
      <sz val="16"/>
      <name val="Arial"/>
      <family val="2"/>
      <charset val="238"/>
    </font>
    <font>
      <sz val="11"/>
      <name val="Univers BQ"/>
    </font>
    <font>
      <b/>
      <sz val="14"/>
      <name val="Arial"/>
      <family val="2"/>
      <charset val="238"/>
    </font>
    <font>
      <b/>
      <sz val="16"/>
      <name val="Arial"/>
      <family val="2"/>
      <charset val="238"/>
    </font>
    <font>
      <sz val="10"/>
      <color indexed="10"/>
      <name val="Arial"/>
      <family val="2"/>
      <charset val="238"/>
    </font>
    <font>
      <sz val="10"/>
      <color theme="1"/>
      <name val="Arial"/>
      <family val="2"/>
    </font>
    <font>
      <b/>
      <sz val="16"/>
      <color theme="1"/>
      <name val="Arial"/>
      <family val="2"/>
      <charset val="238"/>
    </font>
    <font>
      <sz val="16"/>
      <color rgb="FFFF0000"/>
      <name val="Arial"/>
      <family val="2"/>
      <charset val="238"/>
    </font>
    <font>
      <b/>
      <sz val="11"/>
      <color theme="1"/>
      <name val="Arial"/>
      <family val="2"/>
      <charset val="238"/>
    </font>
    <font>
      <b/>
      <sz val="14"/>
      <color rgb="FFFF0000"/>
      <name val="Arial"/>
      <family val="2"/>
      <charset val="238"/>
    </font>
    <font>
      <b/>
      <sz val="14"/>
      <color theme="1"/>
      <name val="Arial"/>
      <family val="2"/>
      <charset val="238"/>
    </font>
    <font>
      <b/>
      <sz val="12"/>
      <color theme="1"/>
      <name val="Arial"/>
      <family val="2"/>
      <charset val="238"/>
    </font>
    <font>
      <sz val="12"/>
      <color rgb="FFFF0000"/>
      <name val="Arial"/>
      <family val="2"/>
      <charset val="238"/>
    </font>
    <font>
      <sz val="11"/>
      <color rgb="FFFF0000"/>
      <name val="Arial"/>
      <family val="2"/>
      <charset val="238"/>
    </font>
    <font>
      <sz val="11"/>
      <color theme="1"/>
      <name val="Arial"/>
      <family val="2"/>
      <charset val="238"/>
    </font>
    <font>
      <b/>
      <sz val="10"/>
      <color theme="1"/>
      <name val="Arial"/>
      <family val="2"/>
      <charset val="238"/>
    </font>
    <font>
      <sz val="14"/>
      <color theme="1"/>
      <name val="Arial"/>
      <family val="2"/>
      <charset val="238"/>
    </font>
    <font>
      <sz val="11"/>
      <color rgb="FF000000"/>
      <name val="Arial"/>
      <family val="2"/>
      <charset val="238"/>
    </font>
    <font>
      <sz val="9"/>
      <color theme="1"/>
      <name val="Calibri"/>
      <family val="2"/>
      <charset val="238"/>
      <scheme val="minor"/>
    </font>
    <font>
      <sz val="12"/>
      <color theme="1"/>
      <name val="Arial"/>
      <family val="2"/>
      <charset val="238"/>
    </font>
    <font>
      <b/>
      <sz val="8"/>
      <color theme="1"/>
      <name val="Arial"/>
      <family val="2"/>
    </font>
    <font>
      <b/>
      <sz val="5"/>
      <color theme="1"/>
      <name val="Arial"/>
      <family val="2"/>
    </font>
    <font>
      <sz val="10"/>
      <color theme="1"/>
      <name val="Arial"/>
      <family val="2"/>
      <charset val="238"/>
    </font>
    <font>
      <b/>
      <sz val="10"/>
      <color theme="1"/>
      <name val="Arial"/>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
      <patternFill patternType="solid">
        <fgColor rgb="FFCDCDE6"/>
        <bgColor indexed="64"/>
      </patternFill>
    </fill>
    <fill>
      <patternFill patternType="solid">
        <fgColor rgb="FFB9B9DC"/>
        <bgColor indexed="64"/>
      </patternFill>
    </fill>
    <fill>
      <patternFill patternType="solid">
        <fgColor rgb="FFA0C8A5"/>
        <bgColor indexed="64"/>
      </patternFill>
    </fill>
    <fill>
      <patternFill patternType="solid">
        <fgColor rgb="FF95B3D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s>
  <cellStyleXfs count="5">
    <xf numFmtId="0" fontId="0" fillId="0" borderId="0"/>
    <xf numFmtId="168" fontId="15" fillId="0" borderId="0" applyFont="0" applyFill="0" applyBorder="0" applyAlignment="0" applyProtection="0"/>
    <xf numFmtId="0" fontId="15" fillId="0" borderId="0"/>
    <xf numFmtId="0" fontId="13" fillId="0" borderId="0"/>
    <xf numFmtId="0" fontId="13" fillId="0" borderId="0"/>
  </cellStyleXfs>
  <cellXfs count="503">
    <xf numFmtId="0" fontId="0" fillId="0" borderId="0" xfId="0"/>
    <xf numFmtId="0" fontId="4" fillId="2" borderId="1" xfId="0" applyFont="1" applyFill="1" applyBorder="1" applyAlignment="1" applyProtection="1">
      <alignment horizontal="center" vertical="center" wrapText="1"/>
      <protection locked="0"/>
    </xf>
    <xf numFmtId="2" fontId="5" fillId="0" borderId="2"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vertical="center" wrapText="1"/>
      <protection locked="0"/>
    </xf>
    <xf numFmtId="49" fontId="5" fillId="0" borderId="1" xfId="0" applyNumberFormat="1" applyFont="1" applyFill="1" applyBorder="1" applyProtection="1">
      <protection locked="0"/>
    </xf>
    <xf numFmtId="49" fontId="5" fillId="0" borderId="1" xfId="0" applyNumberFormat="1" applyFont="1" applyBorder="1" applyAlignment="1" applyProtection="1">
      <alignment horizontal="left" vertical="center"/>
      <protection locked="0"/>
    </xf>
    <xf numFmtId="49" fontId="3" fillId="0" borderId="1" xfId="0" applyNumberFormat="1" applyFont="1" applyBorder="1" applyProtection="1">
      <protection locked="0"/>
    </xf>
    <xf numFmtId="164" fontId="5" fillId="0" borderId="1"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49" fontId="5" fillId="0" borderId="1" xfId="0" applyNumberFormat="1" applyFont="1" applyBorder="1" applyProtection="1">
      <protection locked="0"/>
    </xf>
    <xf numFmtId="0" fontId="20" fillId="0" borderId="0" xfId="3" applyFont="1" applyBorder="1" applyAlignment="1" applyProtection="1">
      <alignment vertical="center" wrapText="1"/>
    </xf>
    <xf numFmtId="0" fontId="21" fillId="0" borderId="0" xfId="3" applyFont="1" applyAlignment="1" applyProtection="1">
      <alignment vertical="center" wrapText="1"/>
    </xf>
    <xf numFmtId="4" fontId="22" fillId="0" borderId="0" xfId="3" applyNumberFormat="1" applyFont="1" applyBorder="1" applyAlignment="1" applyProtection="1">
      <alignment vertical="center" wrapText="1"/>
    </xf>
    <xf numFmtId="0" fontId="6" fillId="0" borderId="0" xfId="3" applyFont="1" applyFill="1" applyBorder="1" applyAlignment="1" applyProtection="1">
      <alignment wrapText="1"/>
    </xf>
    <xf numFmtId="0" fontId="6" fillId="0" borderId="0" xfId="3" applyFont="1" applyFill="1" applyBorder="1" applyAlignment="1" applyProtection="1">
      <alignment horizontal="left" wrapText="1"/>
    </xf>
    <xf numFmtId="4" fontId="12" fillId="0" borderId="0" xfId="3" applyNumberFormat="1" applyFont="1" applyFill="1" applyBorder="1" applyAlignment="1" applyProtection="1">
      <alignment wrapText="1"/>
    </xf>
    <xf numFmtId="4" fontId="16" fillId="0" borderId="0" xfId="3" applyNumberFormat="1" applyFont="1" applyFill="1" applyBorder="1" applyProtection="1"/>
    <xf numFmtId="0" fontId="5" fillId="0" borderId="0" xfId="3" applyFont="1" applyProtection="1"/>
    <xf numFmtId="0" fontId="16" fillId="0" borderId="0" xfId="3" applyFont="1" applyFill="1" applyBorder="1" applyAlignment="1" applyProtection="1">
      <alignment wrapText="1"/>
    </xf>
    <xf numFmtId="0" fontId="23" fillId="0" borderId="0" xfId="3" quotePrefix="1" applyFont="1" applyBorder="1" applyAlignment="1" applyProtection="1">
      <alignment horizontal="left" vertical="center" wrapText="1"/>
    </xf>
    <xf numFmtId="0" fontId="24" fillId="0" borderId="0" xfId="3" applyFont="1" applyBorder="1" applyAlignment="1" applyProtection="1">
      <alignment horizontal="left" vertical="center" wrapText="1"/>
    </xf>
    <xf numFmtId="4" fontId="24" fillId="0" borderId="0" xfId="3" applyNumberFormat="1" applyFont="1" applyBorder="1" applyAlignment="1" applyProtection="1">
      <alignment vertical="center" wrapText="1"/>
    </xf>
    <xf numFmtId="4" fontId="24" fillId="0" borderId="0" xfId="3" applyNumberFormat="1" applyFont="1" applyFill="1" applyBorder="1" applyAlignment="1" applyProtection="1">
      <alignment vertical="center" wrapText="1"/>
    </xf>
    <xf numFmtId="0" fontId="23" fillId="0" borderId="0" xfId="3" applyFont="1" applyFill="1" applyBorder="1" applyAlignment="1" applyProtection="1">
      <alignment horizontal="left" vertical="center" wrapText="1"/>
    </xf>
    <xf numFmtId="0" fontId="20" fillId="0" borderId="0" xfId="3" applyFont="1" applyBorder="1" applyAlignment="1" applyProtection="1">
      <alignment horizontal="center" vertical="center" wrapText="1"/>
    </xf>
    <xf numFmtId="4" fontId="22" fillId="0" borderId="0" xfId="3" applyNumberFormat="1" applyFont="1" applyFill="1" applyBorder="1" applyAlignment="1" applyProtection="1">
      <alignment vertical="center" wrapText="1"/>
    </xf>
    <xf numFmtId="0" fontId="25" fillId="0" borderId="0" xfId="3" applyFont="1" applyBorder="1" applyAlignment="1" applyProtection="1">
      <alignment horizontal="center" vertical="center" wrapText="1"/>
    </xf>
    <xf numFmtId="0" fontId="25" fillId="0" borderId="0" xfId="3" applyFont="1" applyBorder="1" applyAlignment="1" applyProtection="1">
      <alignment vertical="center" wrapText="1"/>
    </xf>
    <xf numFmtId="0" fontId="26" fillId="0" borderId="0" xfId="3" applyFont="1" applyAlignment="1" applyProtection="1">
      <alignment vertical="center" wrapText="1"/>
    </xf>
    <xf numFmtId="0" fontId="22" fillId="0" borderId="0" xfId="3" applyFont="1" applyBorder="1" applyAlignment="1" applyProtection="1">
      <alignment vertical="center" wrapText="1"/>
    </xf>
    <xf numFmtId="0" fontId="27" fillId="0" borderId="0" xfId="3" applyFont="1" applyFill="1" applyBorder="1" applyAlignment="1" applyProtection="1">
      <alignment horizontal="left" vertical="center" wrapText="1"/>
    </xf>
    <xf numFmtId="0" fontId="5" fillId="0" borderId="0" xfId="3" applyFont="1" applyFill="1" applyBorder="1" applyProtection="1"/>
    <xf numFmtId="0" fontId="27" fillId="0" borderId="0" xfId="3" applyFont="1" applyAlignment="1" applyProtection="1">
      <alignment horizontal="left" vertical="center" wrapText="1"/>
    </xf>
    <xf numFmtId="49" fontId="5" fillId="0" borderId="1" xfId="0" applyNumberFormat="1" applyFont="1" applyFill="1" applyBorder="1" applyAlignment="1" applyProtection="1">
      <alignment vertical="center" wrapText="1"/>
      <protection locked="0"/>
    </xf>
    <xf numFmtId="4" fontId="5" fillId="0" borderId="1"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center" vertical="center" wrapText="1"/>
      <protection locked="0"/>
    </xf>
    <xf numFmtId="4" fontId="5" fillId="5" borderId="1" xfId="0" applyNumberFormat="1"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wrapText="1"/>
      <protection locked="0"/>
    </xf>
    <xf numFmtId="0" fontId="6" fillId="6" borderId="1" xfId="0" applyNumberFormat="1" applyFont="1" applyFill="1" applyBorder="1" applyAlignment="1" applyProtection="1">
      <alignment horizontal="center"/>
      <protection locked="0"/>
    </xf>
    <xf numFmtId="0" fontId="5"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49" fontId="5" fillId="0" borderId="5" xfId="0" applyNumberFormat="1" applyFont="1" applyBorder="1" applyProtection="1">
      <protection locked="0"/>
    </xf>
    <xf numFmtId="49" fontId="5" fillId="0" borderId="5" xfId="0" applyNumberFormat="1" applyFont="1" applyFill="1" applyBorder="1" applyAlignment="1" applyProtection="1">
      <alignment horizontal="left" vertical="center" wrapText="1"/>
      <protection locked="0"/>
    </xf>
    <xf numFmtId="0" fontId="6" fillId="6" borderId="5" xfId="0" applyNumberFormat="1" applyFont="1" applyFill="1" applyBorder="1" applyAlignment="1" applyProtection="1">
      <alignment horizontal="center"/>
      <protection locked="0"/>
    </xf>
    <xf numFmtId="0" fontId="4" fillId="2" borderId="5" xfId="0"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left" vertical="center"/>
      <protection locked="0"/>
    </xf>
    <xf numFmtId="49" fontId="5" fillId="0" borderId="5" xfId="0" applyNumberFormat="1" applyFont="1" applyBorder="1" applyAlignment="1" applyProtection="1">
      <alignment vertical="center" wrapText="1"/>
      <protection locked="0"/>
    </xf>
    <xf numFmtId="49" fontId="5" fillId="0" borderId="5" xfId="0" applyNumberFormat="1" applyFont="1" applyFill="1" applyBorder="1" applyProtection="1">
      <protection locked="0"/>
    </xf>
    <xf numFmtId="49" fontId="3" fillId="0" borderId="5" xfId="0" applyNumberFormat="1" applyFont="1" applyFill="1" applyBorder="1" applyProtection="1">
      <protection locked="0"/>
    </xf>
    <xf numFmtId="4" fontId="5" fillId="0" borderId="5" xfId="0" applyNumberFormat="1" applyFont="1" applyBorder="1" applyAlignment="1" applyProtection="1">
      <alignment horizontal="right" vertical="center"/>
      <protection locked="0"/>
    </xf>
    <xf numFmtId="0" fontId="4" fillId="0" borderId="5" xfId="0" applyFont="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left" vertical="center" wrapText="1"/>
      <protection locked="0"/>
    </xf>
    <xf numFmtId="0" fontId="6" fillId="6" borderId="6" xfId="0" applyNumberFormat="1" applyFont="1" applyFill="1" applyBorder="1" applyAlignment="1" applyProtection="1">
      <alignment horizontal="center"/>
      <protection locked="0"/>
    </xf>
    <xf numFmtId="164" fontId="5" fillId="0" borderId="6" xfId="0" applyNumberFormat="1" applyFont="1" applyFill="1" applyBorder="1" applyAlignment="1" applyProtection="1">
      <alignment horizontal="center" vertical="center"/>
      <protection locked="0"/>
    </xf>
    <xf numFmtId="4" fontId="5" fillId="0" borderId="6" xfId="0" applyNumberFormat="1" applyFont="1" applyBorder="1" applyAlignment="1" applyProtection="1">
      <alignment horizontal="right" vertical="center"/>
      <protection locked="0"/>
    </xf>
    <xf numFmtId="0" fontId="4" fillId="0" borderId="6" xfId="0" applyFont="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49" fontId="5" fillId="0" borderId="6" xfId="0" applyNumberFormat="1" applyFont="1" applyBorder="1" applyProtection="1">
      <protection locked="0"/>
    </xf>
    <xf numFmtId="0" fontId="4" fillId="0" borderId="7" xfId="0" applyFont="1" applyFill="1" applyBorder="1" applyAlignment="1" applyProtection="1">
      <alignment horizontal="center" vertical="center" wrapText="1"/>
      <protection locked="0"/>
    </xf>
    <xf numFmtId="49" fontId="3" fillId="0" borderId="7" xfId="0" applyNumberFormat="1" applyFont="1" applyBorder="1" applyProtection="1">
      <protection locked="0"/>
    </xf>
    <xf numFmtId="49" fontId="5" fillId="0" borderId="7" xfId="0" applyNumberFormat="1" applyFont="1" applyFill="1" applyBorder="1" applyAlignment="1" applyProtection="1">
      <alignment horizontal="left" vertical="center" wrapText="1"/>
      <protection locked="0"/>
    </xf>
    <xf numFmtId="0" fontId="6" fillId="6" borderId="7" xfId="0" applyNumberFormat="1" applyFont="1" applyFill="1" applyBorder="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NumberFormat="1" applyFont="1" applyAlignment="1" applyProtection="1">
      <alignment horizontal="center"/>
    </xf>
    <xf numFmtId="3" fontId="3" fillId="0" borderId="0" xfId="0" applyNumberFormat="1" applyFont="1" applyProtection="1"/>
    <xf numFmtId="4" fontId="3" fillId="0" borderId="0" xfId="0" applyNumberFormat="1" applyFont="1" applyProtection="1"/>
    <xf numFmtId="0" fontId="28" fillId="0" borderId="0" xfId="0" applyFont="1" applyProtection="1"/>
    <xf numFmtId="0" fontId="3"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3" fillId="0" borderId="0" xfId="0" applyFont="1" applyFill="1" applyProtection="1"/>
    <xf numFmtId="3" fontId="6" fillId="0" borderId="0" xfId="0" applyNumberFormat="1" applyFont="1" applyFill="1" applyBorder="1" applyAlignment="1" applyProtection="1">
      <alignment horizontal="center"/>
    </xf>
    <xf numFmtId="0" fontId="5" fillId="0" borderId="0" xfId="0" applyFont="1" applyFill="1" applyProtection="1"/>
    <xf numFmtId="0" fontId="3" fillId="0" borderId="0" xfId="0" applyFont="1" applyFill="1" applyBorder="1" applyAlignment="1" applyProtection="1"/>
    <xf numFmtId="0" fontId="28" fillId="0" borderId="0" xfId="0" applyFont="1" applyBorder="1" applyAlignment="1" applyProtection="1">
      <alignment horizontal="center"/>
    </xf>
    <xf numFmtId="0" fontId="3" fillId="7" borderId="8"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7" fillId="7" borderId="9" xfId="0" applyFont="1" applyFill="1" applyBorder="1" applyAlignment="1" applyProtection="1">
      <alignment horizontal="left" vertical="center" wrapText="1"/>
    </xf>
    <xf numFmtId="0" fontId="7" fillId="7" borderId="10" xfId="0" applyFont="1" applyFill="1" applyBorder="1" applyAlignment="1" applyProtection="1">
      <alignment horizontal="center" vertical="center" wrapText="1"/>
    </xf>
    <xf numFmtId="0" fontId="7" fillId="7" borderId="10" xfId="0" applyFont="1" applyFill="1" applyBorder="1" applyAlignment="1" applyProtection="1">
      <alignment horizontal="left" vertical="center" wrapText="1"/>
    </xf>
    <xf numFmtId="0" fontId="7" fillId="7" borderId="11" xfId="0" applyFont="1" applyFill="1" applyBorder="1" applyAlignment="1" applyProtection="1">
      <alignment horizontal="left" vertical="center" wrapText="1"/>
    </xf>
    <xf numFmtId="0" fontId="7" fillId="8" borderId="12" xfId="0" applyFont="1" applyFill="1" applyBorder="1" applyAlignment="1" applyProtection="1">
      <alignment horizontal="left" vertical="center" wrapText="1"/>
    </xf>
    <xf numFmtId="0" fontId="3" fillId="8" borderId="13" xfId="0" applyFont="1" applyFill="1" applyBorder="1" applyAlignment="1" applyProtection="1">
      <alignment horizontal="center" vertical="center" wrapText="1"/>
    </xf>
    <xf numFmtId="0" fontId="7" fillId="8" borderId="13" xfId="0" applyFont="1" applyFill="1" applyBorder="1" applyAlignment="1" applyProtection="1">
      <alignment horizontal="left" vertical="center" wrapText="1"/>
    </xf>
    <xf numFmtId="0" fontId="3" fillId="8" borderId="14" xfId="0" applyFont="1" applyFill="1" applyBorder="1" applyAlignment="1" applyProtection="1">
      <alignment horizontal="center" vertical="center" wrapText="1"/>
    </xf>
    <xf numFmtId="0" fontId="7" fillId="8" borderId="14" xfId="0" applyFont="1" applyFill="1" applyBorder="1" applyAlignment="1" applyProtection="1">
      <alignment horizontal="left" vertical="center" wrapText="1"/>
    </xf>
    <xf numFmtId="0" fontId="7" fillId="8" borderId="15" xfId="0" applyFont="1" applyFill="1" applyBorder="1" applyAlignment="1" applyProtection="1">
      <alignment horizontal="left" vertical="center" wrapText="1"/>
    </xf>
    <xf numFmtId="0" fontId="7" fillId="8" borderId="16" xfId="0" applyFont="1" applyFill="1" applyBorder="1" applyAlignment="1" applyProtection="1">
      <alignment horizontal="center" vertical="center" wrapText="1"/>
    </xf>
    <xf numFmtId="0" fontId="7" fillId="8" borderId="16" xfId="0" applyFont="1" applyFill="1" applyBorder="1" applyAlignment="1" applyProtection="1">
      <alignment horizontal="left" vertical="center" wrapText="1"/>
    </xf>
    <xf numFmtId="0" fontId="7" fillId="8" borderId="17" xfId="0" applyFont="1" applyFill="1" applyBorder="1" applyAlignment="1" applyProtection="1">
      <alignment horizontal="left" vertical="center" wrapText="1"/>
    </xf>
    <xf numFmtId="0" fontId="7" fillId="8" borderId="3" xfId="0" applyFont="1" applyFill="1" applyBorder="1" applyAlignment="1" applyProtection="1">
      <alignment horizontal="left" vertical="center" wrapText="1"/>
    </xf>
    <xf numFmtId="4" fontId="9" fillId="9" borderId="18" xfId="0" applyNumberFormat="1" applyFont="1" applyFill="1" applyBorder="1" applyAlignment="1" applyProtection="1">
      <alignment horizontal="left" vertical="center" wrapText="1"/>
    </xf>
    <xf numFmtId="4" fontId="9" fillId="9" borderId="13" xfId="0" applyNumberFormat="1" applyFont="1" applyFill="1" applyBorder="1" applyAlignment="1" applyProtection="1">
      <alignment horizontal="left" vertical="center" wrapText="1"/>
    </xf>
    <xf numFmtId="4" fontId="9" fillId="9" borderId="13" xfId="0" applyNumberFormat="1" applyFont="1" applyFill="1" applyBorder="1" applyAlignment="1" applyProtection="1">
      <alignment horizontal="center" vertical="center" wrapText="1"/>
    </xf>
    <xf numFmtId="4" fontId="9" fillId="9" borderId="14" xfId="0" applyNumberFormat="1" applyFont="1" applyFill="1" applyBorder="1" applyAlignment="1" applyProtection="1">
      <alignment horizontal="center" vertical="center" wrapText="1"/>
    </xf>
    <xf numFmtId="0" fontId="7" fillId="3" borderId="19" xfId="0" applyFont="1" applyFill="1" applyBorder="1" applyAlignment="1" applyProtection="1">
      <alignment horizontal="left" vertical="center" wrapText="1"/>
    </xf>
    <xf numFmtId="0" fontId="3" fillId="3" borderId="7"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3"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left" vertical="center" wrapText="1"/>
    </xf>
    <xf numFmtId="0" fontId="7" fillId="3" borderId="20"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wrapText="1"/>
    </xf>
    <xf numFmtId="0" fontId="7" fillId="3" borderId="22" xfId="0" applyFont="1" applyFill="1" applyBorder="1" applyAlignment="1" applyProtection="1">
      <alignment horizontal="left" vertical="center" wrapText="1"/>
    </xf>
    <xf numFmtId="4" fontId="9" fillId="4" borderId="21" xfId="0" applyNumberFormat="1" applyFont="1" applyFill="1" applyBorder="1" applyAlignment="1" applyProtection="1">
      <alignment horizontal="left" vertical="center" wrapText="1"/>
    </xf>
    <xf numFmtId="4" fontId="9" fillId="4" borderId="7" xfId="0" applyNumberFormat="1" applyFont="1" applyFill="1" applyBorder="1" applyAlignment="1" applyProtection="1">
      <alignment horizontal="left" vertical="center" wrapText="1"/>
    </xf>
    <xf numFmtId="4" fontId="9" fillId="4" borderId="7" xfId="0" applyNumberFormat="1" applyFont="1" applyFill="1" applyBorder="1" applyAlignment="1" applyProtection="1">
      <alignment horizontal="center" vertical="center" wrapText="1"/>
    </xf>
    <xf numFmtId="4" fontId="9" fillId="4" borderId="23" xfId="0" applyNumberFormat="1" applyFont="1" applyFill="1" applyBorder="1" applyAlignment="1" applyProtection="1">
      <alignment horizontal="center" vertical="center" wrapText="1"/>
    </xf>
    <xf numFmtId="165" fontId="3" fillId="6" borderId="24" xfId="0" applyNumberFormat="1" applyFont="1" applyFill="1" applyBorder="1" applyAlignment="1" applyProtection="1">
      <alignment horizontal="center" vertical="center"/>
    </xf>
    <xf numFmtId="165" fontId="3" fillId="6" borderId="8" xfId="0" applyNumberFormat="1" applyFont="1" applyFill="1" applyBorder="1" applyAlignment="1" applyProtection="1">
      <alignment horizontal="center" vertical="center"/>
    </xf>
    <xf numFmtId="165" fontId="3" fillId="6" borderId="25" xfId="0" applyNumberFormat="1" applyFont="1" applyFill="1" applyBorder="1" applyAlignment="1" applyProtection="1">
      <alignment horizontal="center" vertical="center"/>
    </xf>
    <xf numFmtId="165" fontId="3" fillId="6" borderId="26" xfId="0" applyNumberFormat="1" applyFont="1" applyFill="1" applyBorder="1" applyAlignment="1" applyProtection="1">
      <alignment horizontal="center" vertical="center"/>
    </xf>
    <xf numFmtId="0" fontId="6" fillId="6" borderId="27" xfId="0" applyNumberFormat="1" applyFont="1" applyFill="1" applyBorder="1" applyAlignment="1" applyProtection="1">
      <alignment horizontal="center"/>
    </xf>
    <xf numFmtId="0" fontId="6" fillId="6" borderId="1" xfId="0" applyNumberFormat="1" applyFont="1" applyFill="1" applyBorder="1" applyAlignment="1" applyProtection="1">
      <alignment horizontal="center"/>
    </xf>
    <xf numFmtId="4" fontId="6" fillId="6" borderId="1" xfId="0" applyNumberFormat="1" applyFont="1" applyFill="1" applyBorder="1" applyAlignment="1" applyProtection="1">
      <alignment horizontal="right" vertical="center"/>
    </xf>
    <xf numFmtId="4" fontId="6" fillId="6" borderId="28" xfId="0" applyNumberFormat="1" applyFont="1" applyFill="1" applyBorder="1" applyAlignment="1" applyProtection="1">
      <alignment horizontal="right" vertical="center"/>
    </xf>
    <xf numFmtId="4" fontId="3" fillId="3" borderId="29" xfId="0" applyNumberFormat="1" applyFont="1" applyFill="1" applyBorder="1" applyAlignment="1" applyProtection="1">
      <alignment horizontal="right" vertical="center" wrapText="1"/>
    </xf>
    <xf numFmtId="4" fontId="3" fillId="3" borderId="1" xfId="0" applyNumberFormat="1" applyFont="1" applyFill="1" applyBorder="1" applyAlignment="1" applyProtection="1">
      <alignment horizontal="right" vertical="center" wrapText="1"/>
    </xf>
    <xf numFmtId="4" fontId="3" fillId="6" borderId="1" xfId="0" applyNumberFormat="1" applyFont="1" applyFill="1" applyBorder="1" applyAlignment="1" applyProtection="1">
      <alignment horizontal="right" vertical="center"/>
    </xf>
    <xf numFmtId="0" fontId="3" fillId="0" borderId="28" xfId="0" applyNumberFormat="1" applyFont="1" applyFill="1" applyBorder="1" applyAlignment="1" applyProtection="1">
      <alignment horizontal="center" vertical="top" wrapText="1"/>
    </xf>
    <xf numFmtId="0" fontId="6" fillId="6" borderId="30" xfId="0" applyNumberFormat="1" applyFont="1" applyFill="1" applyBorder="1" applyAlignment="1" applyProtection="1">
      <alignment horizontal="center"/>
    </xf>
    <xf numFmtId="0" fontId="6" fillId="6" borderId="5" xfId="0" applyNumberFormat="1" applyFont="1" applyFill="1" applyBorder="1" applyAlignment="1" applyProtection="1">
      <alignment horizontal="center"/>
    </xf>
    <xf numFmtId="4" fontId="6" fillId="6" borderId="5" xfId="0" applyNumberFormat="1" applyFont="1" applyFill="1" applyBorder="1" applyAlignment="1" applyProtection="1">
      <alignment horizontal="right" vertical="center"/>
    </xf>
    <xf numFmtId="0" fontId="29" fillId="6" borderId="31" xfId="0" applyFont="1" applyFill="1" applyBorder="1" applyAlignment="1" applyProtection="1">
      <alignment horizontal="center"/>
    </xf>
    <xf numFmtId="0" fontId="22" fillId="6" borderId="32" xfId="0" applyFont="1" applyFill="1" applyBorder="1" applyAlignment="1" applyProtection="1">
      <alignment horizontal="center" vertical="center"/>
    </xf>
    <xf numFmtId="4" fontId="10" fillId="6" borderId="29"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10" fillId="6" borderId="1" xfId="0" applyNumberFormat="1" applyFont="1" applyFill="1" applyBorder="1" applyAlignment="1" applyProtection="1">
      <alignment horizontal="right" vertical="center"/>
    </xf>
    <xf numFmtId="0" fontId="3" fillId="6" borderId="1" xfId="0" applyNumberFormat="1" applyFont="1" applyFill="1" applyBorder="1" applyAlignment="1" applyProtection="1">
      <alignment horizontal="center" vertical="center"/>
    </xf>
    <xf numFmtId="0" fontId="3" fillId="0" borderId="28" xfId="0" applyNumberFormat="1" applyFont="1" applyFill="1" applyBorder="1" applyAlignment="1" applyProtection="1">
      <alignment horizontal="center" vertical="center"/>
    </xf>
    <xf numFmtId="0" fontId="6" fillId="6" borderId="33" xfId="0" applyNumberFormat="1" applyFont="1" applyFill="1" applyBorder="1" applyAlignment="1" applyProtection="1">
      <alignment horizontal="center"/>
    </xf>
    <xf numFmtId="4" fontId="6" fillId="6" borderId="6" xfId="0" applyNumberFormat="1" applyFont="1" applyFill="1" applyBorder="1" applyAlignment="1" applyProtection="1">
      <alignment horizontal="right" vertical="center"/>
    </xf>
    <xf numFmtId="0" fontId="29" fillId="6" borderId="34" xfId="0" applyFont="1" applyFill="1" applyBorder="1" applyAlignment="1" applyProtection="1">
      <alignment horizontal="center"/>
    </xf>
    <xf numFmtId="0" fontId="28" fillId="6" borderId="31" xfId="0" applyFont="1" applyFill="1" applyBorder="1" applyAlignment="1" applyProtection="1"/>
    <xf numFmtId="4" fontId="4" fillId="6" borderId="29" xfId="0" applyNumberFormat="1" applyFont="1" applyFill="1" applyBorder="1" applyAlignment="1" applyProtection="1">
      <alignment vertical="center" wrapText="1"/>
    </xf>
    <xf numFmtId="4" fontId="4" fillId="6" borderId="28" xfId="0" applyNumberFormat="1" applyFont="1" applyFill="1" applyBorder="1" applyAlignment="1" applyProtection="1">
      <alignment vertical="center" wrapText="1"/>
    </xf>
    <xf numFmtId="0" fontId="4" fillId="0" borderId="5" xfId="0" applyFont="1" applyFill="1" applyBorder="1" applyAlignment="1" applyProtection="1">
      <alignment horizontal="center" vertical="center" wrapText="1"/>
    </xf>
    <xf numFmtId="0" fontId="6" fillId="6" borderId="19" xfId="0" applyNumberFormat="1" applyFont="1" applyFill="1" applyBorder="1" applyAlignment="1" applyProtection="1">
      <alignment horizontal="center"/>
    </xf>
    <xf numFmtId="0" fontId="28" fillId="6" borderId="35" xfId="0" applyFont="1" applyFill="1" applyBorder="1" applyAlignment="1" applyProtection="1"/>
    <xf numFmtId="0" fontId="22" fillId="6" borderId="36" xfId="0" applyFont="1" applyFill="1" applyBorder="1" applyAlignment="1" applyProtection="1">
      <alignment horizontal="center" vertical="center"/>
    </xf>
    <xf numFmtId="4" fontId="4" fillId="6" borderId="37" xfId="0" applyNumberFormat="1" applyFont="1" applyFill="1" applyBorder="1" applyAlignment="1" applyProtection="1">
      <alignment vertical="center" wrapText="1"/>
    </xf>
    <xf numFmtId="4" fontId="4" fillId="6" borderId="38" xfId="0" applyNumberFormat="1" applyFont="1" applyFill="1" applyBorder="1" applyAlignment="1" applyProtection="1">
      <alignment vertical="center" wrapText="1"/>
    </xf>
    <xf numFmtId="4" fontId="10" fillId="6" borderId="37" xfId="0" applyNumberFormat="1" applyFont="1" applyFill="1" applyBorder="1" applyAlignment="1" applyProtection="1">
      <alignment horizontal="right" vertical="center"/>
    </xf>
    <xf numFmtId="4" fontId="10" fillId="6" borderId="10" xfId="0" applyNumberFormat="1" applyFont="1" applyFill="1" applyBorder="1" applyAlignment="1" applyProtection="1">
      <alignment horizontal="right" vertical="center"/>
    </xf>
    <xf numFmtId="0" fontId="3" fillId="6" borderId="10" xfId="0" applyNumberFormat="1" applyFont="1" applyFill="1" applyBorder="1" applyAlignment="1" applyProtection="1">
      <alignment horizontal="center" vertical="center"/>
    </xf>
    <xf numFmtId="0" fontId="3" fillId="0" borderId="38"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 fillId="0" borderId="0" xfId="0" applyFont="1" applyBorder="1" applyAlignment="1" applyProtection="1">
      <alignment wrapText="1"/>
    </xf>
    <xf numFmtId="0" fontId="12" fillId="7" borderId="40" xfId="0" applyFont="1" applyFill="1" applyBorder="1" applyAlignment="1" applyProtection="1">
      <alignment horizontal="left"/>
    </xf>
    <xf numFmtId="0" fontId="12" fillId="7" borderId="41" xfId="0" applyFont="1" applyFill="1" applyBorder="1" applyAlignment="1" applyProtection="1">
      <alignment horizontal="left"/>
    </xf>
    <xf numFmtId="0" fontId="12" fillId="7" borderId="3" xfId="0" applyFont="1" applyFill="1" applyBorder="1" applyAlignment="1" applyProtection="1">
      <alignment horizontal="left"/>
    </xf>
    <xf numFmtId="0" fontId="12" fillId="7" borderId="40" xfId="0" applyFont="1" applyFill="1" applyBorder="1" applyAlignment="1" applyProtection="1">
      <alignment horizontal="left" vertical="center" wrapText="1"/>
    </xf>
    <xf numFmtId="0" fontId="28" fillId="7" borderId="41" xfId="0" applyFont="1" applyFill="1" applyBorder="1" applyAlignment="1" applyProtection="1">
      <alignment vertical="center" wrapText="1"/>
    </xf>
    <xf numFmtId="0" fontId="28" fillId="7" borderId="4" xfId="0" applyFont="1" applyFill="1" applyBorder="1" applyAlignment="1" applyProtection="1">
      <alignment vertical="center" wrapText="1"/>
    </xf>
    <xf numFmtId="4" fontId="6" fillId="6" borderId="3" xfId="0" applyNumberFormat="1" applyFont="1" applyFill="1" applyBorder="1" applyAlignment="1" applyProtection="1">
      <alignment vertical="center"/>
    </xf>
    <xf numFmtId="166" fontId="4" fillId="7" borderId="42" xfId="0" applyNumberFormat="1" applyFont="1" applyFill="1" applyBorder="1" applyAlignment="1" applyProtection="1">
      <alignment horizontal="center" vertical="center"/>
    </xf>
    <xf numFmtId="166" fontId="4" fillId="7" borderId="43" xfId="0" applyNumberFormat="1" applyFont="1" applyFill="1" applyBorder="1" applyAlignment="1" applyProtection="1">
      <alignment horizontal="center" vertical="center"/>
    </xf>
    <xf numFmtId="166" fontId="4" fillId="6" borderId="44" xfId="0" applyNumberFormat="1" applyFont="1" applyFill="1" applyBorder="1" applyAlignment="1" applyProtection="1">
      <alignment horizontal="center" vertical="center"/>
    </xf>
    <xf numFmtId="0" fontId="3" fillId="7" borderId="41" xfId="0" applyFont="1" applyFill="1" applyBorder="1" applyAlignment="1" applyProtection="1">
      <alignment horizontal="center" vertical="center" wrapText="1"/>
    </xf>
    <xf numFmtId="0" fontId="11" fillId="7" borderId="41"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166" fontId="4" fillId="7" borderId="45" xfId="0" applyNumberFormat="1" applyFont="1" applyFill="1" applyBorder="1" applyAlignment="1" applyProtection="1">
      <alignment horizontal="center" vertical="center"/>
    </xf>
    <xf numFmtId="166" fontId="4" fillId="7" borderId="46" xfId="0" applyNumberFormat="1" applyFont="1" applyFill="1" applyBorder="1" applyAlignment="1" applyProtection="1">
      <alignment horizontal="center" vertical="center"/>
    </xf>
    <xf numFmtId="0" fontId="28" fillId="7" borderId="41" xfId="0" applyFont="1" applyFill="1" applyBorder="1" applyAlignment="1" applyProtection="1">
      <alignment horizontal="left"/>
    </xf>
    <xf numFmtId="166" fontId="4" fillId="6" borderId="46" xfId="0" applyNumberFormat="1" applyFont="1" applyFill="1" applyBorder="1" applyAlignment="1" applyProtection="1">
      <alignment vertical="center"/>
    </xf>
    <xf numFmtId="166" fontId="4" fillId="6" borderId="47"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0" fontId="28" fillId="7" borderId="4" xfId="0" applyFont="1" applyFill="1" applyBorder="1" applyAlignment="1" applyProtection="1">
      <alignment horizontal="left"/>
    </xf>
    <xf numFmtId="0" fontId="12" fillId="7" borderId="40" xfId="0" applyFont="1" applyFill="1" applyBorder="1" applyAlignment="1" applyProtection="1"/>
    <xf numFmtId="166" fontId="4" fillId="7" borderId="4" xfId="0" applyNumberFormat="1" applyFont="1" applyFill="1" applyBorder="1" applyAlignment="1" applyProtection="1">
      <alignment horizontal="center" vertical="center"/>
    </xf>
    <xf numFmtId="166" fontId="4" fillId="7" borderId="3" xfId="0" applyNumberFormat="1" applyFont="1" applyFill="1" applyBorder="1" applyAlignment="1" applyProtection="1">
      <alignment horizontal="center" vertical="center"/>
    </xf>
    <xf numFmtId="4" fontId="3" fillId="3" borderId="37" xfId="0" applyNumberFormat="1" applyFont="1" applyFill="1" applyBorder="1" applyAlignment="1" applyProtection="1">
      <alignment horizontal="right" vertical="center" wrapText="1"/>
    </xf>
    <xf numFmtId="4" fontId="3" fillId="3" borderId="38" xfId="0" applyNumberFormat="1" applyFont="1" applyFill="1" applyBorder="1" applyAlignment="1" applyProtection="1">
      <alignment horizontal="right" vertical="center" wrapText="1"/>
    </xf>
    <xf numFmtId="4" fontId="12" fillId="6" borderId="3" xfId="0" applyNumberFormat="1" applyFont="1" applyFill="1" applyBorder="1" applyAlignment="1" applyProtection="1">
      <alignment horizontal="center" vertical="center"/>
    </xf>
    <xf numFmtId="0" fontId="28" fillId="7" borderId="39" xfId="0" applyFont="1" applyFill="1" applyBorder="1" applyAlignment="1" applyProtection="1">
      <alignment horizontal="left"/>
    </xf>
    <xf numFmtId="166" fontId="4" fillId="6" borderId="3" xfId="0" applyNumberFormat="1" applyFont="1" applyFill="1" applyBorder="1" applyAlignment="1" applyProtection="1">
      <alignment horizontal="center" vertical="center"/>
    </xf>
    <xf numFmtId="0" fontId="30" fillId="0" borderId="0" xfId="0" applyFont="1" applyProtection="1"/>
    <xf numFmtId="0" fontId="3" fillId="0" borderId="25" xfId="0" applyFont="1" applyFill="1" applyBorder="1" applyAlignment="1" applyProtection="1">
      <protection locked="0"/>
    </xf>
    <xf numFmtId="49" fontId="6" fillId="0"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vertical="center"/>
      <protection locked="0"/>
    </xf>
    <xf numFmtId="1" fontId="6" fillId="0" borderId="1" xfId="0" applyNumberFormat="1" applyFont="1" applyFill="1" applyBorder="1" applyAlignment="1" applyProtection="1">
      <alignment horizontal="left" vertical="center"/>
      <protection locked="0"/>
    </xf>
    <xf numFmtId="4" fontId="5" fillId="0" borderId="1" xfId="0" applyNumberFormat="1" applyFont="1" applyFill="1" applyBorder="1" applyAlignment="1" applyProtection="1">
      <alignment horizontal="right" vertical="center" wrapText="1"/>
      <protection locked="0"/>
    </xf>
    <xf numFmtId="4" fontId="3" fillId="0" borderId="1" xfId="0" applyNumberFormat="1" applyFont="1" applyFill="1" applyBorder="1" applyAlignment="1" applyProtection="1">
      <alignment horizontal="right" vertical="center" wrapText="1"/>
      <protection locked="0"/>
    </xf>
    <xf numFmtId="49" fontId="5" fillId="0" borderId="6" xfId="0" applyNumberFormat="1" applyFont="1" applyFill="1" applyBorder="1" applyAlignment="1" applyProtection="1">
      <alignment vertical="center" wrapText="1"/>
      <protection locked="0"/>
    </xf>
    <xf numFmtId="49" fontId="6" fillId="0" borderId="6" xfId="0" applyNumberFormat="1" applyFont="1" applyFill="1" applyBorder="1" applyAlignment="1" applyProtection="1">
      <alignment horizontal="left" vertical="center"/>
      <protection locked="0"/>
    </xf>
    <xf numFmtId="49" fontId="3" fillId="0" borderId="6" xfId="0" applyNumberFormat="1" applyFont="1" applyFill="1" applyBorder="1" applyAlignment="1" applyProtection="1">
      <alignment vertical="center"/>
      <protection locked="0"/>
    </xf>
    <xf numFmtId="49" fontId="5" fillId="0" borderId="6" xfId="0" applyNumberFormat="1" applyFont="1" applyFill="1" applyBorder="1" applyAlignment="1" applyProtection="1">
      <alignment vertical="center"/>
      <protection locked="0"/>
    </xf>
    <xf numFmtId="4" fontId="3" fillId="0" borderId="6" xfId="0" applyNumberFormat="1" applyFont="1" applyFill="1" applyBorder="1" applyAlignment="1" applyProtection="1">
      <alignment horizontal="right" vertical="center" wrapText="1"/>
      <protection locked="0"/>
    </xf>
    <xf numFmtId="4" fontId="6" fillId="6" borderId="6"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vertical="center"/>
      <protection locked="0"/>
    </xf>
    <xf numFmtId="49" fontId="5" fillId="0" borderId="1" xfId="0" applyNumberFormat="1" applyFont="1" applyFill="1" applyBorder="1" applyAlignment="1" applyProtection="1">
      <alignment vertical="center"/>
      <protection locked="0"/>
    </xf>
    <xf numFmtId="49" fontId="5" fillId="0" borderId="5" xfId="0" applyNumberFormat="1" applyFont="1" applyBorder="1" applyAlignment="1" applyProtection="1">
      <alignment horizontal="left" vertical="center" wrapText="1"/>
      <protection locked="0"/>
    </xf>
    <xf numFmtId="49" fontId="5" fillId="0" borderId="5" xfId="0" applyNumberFormat="1" applyFont="1" applyFill="1" applyBorder="1" applyAlignment="1" applyProtection="1">
      <alignment vertical="center" wrapText="1"/>
      <protection locked="0"/>
    </xf>
    <xf numFmtId="49" fontId="6" fillId="0" borderId="5" xfId="0" applyNumberFormat="1" applyFont="1" applyFill="1" applyBorder="1" applyAlignment="1" applyProtection="1">
      <alignment horizontal="left" vertical="center"/>
      <protection locked="0"/>
    </xf>
    <xf numFmtId="49" fontId="5" fillId="0" borderId="5" xfId="0" applyNumberFormat="1" applyFont="1" applyBorder="1" applyAlignment="1" applyProtection="1">
      <alignment vertical="center"/>
      <protection locked="0"/>
    </xf>
    <xf numFmtId="49" fontId="5" fillId="0" borderId="5"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protection locked="0"/>
    </xf>
    <xf numFmtId="4" fontId="3" fillId="0" borderId="5" xfId="0" applyNumberFormat="1" applyFont="1" applyFill="1" applyBorder="1" applyAlignment="1" applyProtection="1">
      <alignment horizontal="right" vertical="center" wrapText="1"/>
      <protection locked="0"/>
    </xf>
    <xf numFmtId="49" fontId="5" fillId="0" borderId="6" xfId="0" applyNumberFormat="1" applyFont="1" applyBorder="1" applyAlignment="1" applyProtection="1">
      <alignment vertical="center"/>
      <protection locked="0"/>
    </xf>
    <xf numFmtId="49" fontId="5" fillId="0" borderId="6"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center" vertical="center"/>
      <protection locked="0"/>
    </xf>
    <xf numFmtId="4" fontId="5" fillId="0" borderId="6" xfId="0" applyNumberFormat="1" applyFont="1" applyFill="1" applyBorder="1" applyAlignment="1" applyProtection="1">
      <alignment horizontal="right" vertical="center" wrapText="1"/>
      <protection locked="0"/>
    </xf>
    <xf numFmtId="49" fontId="5" fillId="0" borderId="1" xfId="0" applyNumberFormat="1" applyFont="1" applyBorder="1" applyAlignment="1" applyProtection="1">
      <alignment vertical="center"/>
      <protection locked="0"/>
    </xf>
    <xf numFmtId="49" fontId="5" fillId="0" borderId="1"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protection locked="0"/>
    </xf>
    <xf numFmtId="1" fontId="31" fillId="0" borderId="1" xfId="0" applyNumberFormat="1" applyFont="1" applyBorder="1" applyAlignment="1" applyProtection="1">
      <alignment horizontal="center" vertical="center"/>
      <protection locked="0"/>
    </xf>
    <xf numFmtId="49" fontId="5" fillId="5" borderId="1" xfId="0" applyNumberFormat="1" applyFont="1" applyFill="1" applyBorder="1" applyAlignment="1" applyProtection="1">
      <alignment vertical="center"/>
      <protection locked="0"/>
    </xf>
    <xf numFmtId="49" fontId="5" fillId="5" borderId="1" xfId="0" applyNumberFormat="1" applyFont="1" applyFill="1" applyBorder="1" applyAlignment="1" applyProtection="1">
      <alignment horizontal="left" vertical="center" wrapText="1"/>
      <protection locked="0"/>
    </xf>
    <xf numFmtId="49" fontId="5" fillId="5" borderId="1" xfId="0" applyNumberFormat="1" applyFont="1" applyFill="1" applyBorder="1" applyAlignment="1" applyProtection="1">
      <alignment horizontal="center" vertical="center"/>
      <protection locked="0"/>
    </xf>
    <xf numFmtId="164" fontId="5" fillId="5" borderId="1" xfId="0" applyNumberFormat="1" applyFont="1" applyFill="1" applyBorder="1" applyAlignment="1" applyProtection="1">
      <alignment horizontal="center" vertical="center"/>
      <protection locked="0"/>
    </xf>
    <xf numFmtId="4" fontId="5" fillId="5" borderId="1" xfId="0" applyNumberFormat="1" applyFont="1" applyFill="1" applyBorder="1" applyAlignment="1" applyProtection="1">
      <alignment horizontal="right" vertical="center" wrapText="1"/>
      <protection locked="0"/>
    </xf>
    <xf numFmtId="49" fontId="5" fillId="5" borderId="5" xfId="0" applyNumberFormat="1" applyFont="1" applyFill="1" applyBorder="1" applyAlignment="1" applyProtection="1">
      <alignment vertical="center"/>
      <protection locked="0"/>
    </xf>
    <xf numFmtId="4" fontId="5" fillId="0" borderId="5" xfId="0" applyNumberFormat="1" applyFont="1" applyFill="1" applyBorder="1" applyAlignment="1" applyProtection="1">
      <alignment horizontal="right" vertical="center" wrapText="1"/>
      <protection locked="0"/>
    </xf>
    <xf numFmtId="49" fontId="3" fillId="0" borderId="7" xfId="0" applyNumberFormat="1" applyFont="1" applyBorder="1" applyAlignment="1" applyProtection="1">
      <alignment horizontal="center" vertical="center"/>
      <protection locked="0"/>
    </xf>
    <xf numFmtId="49" fontId="3" fillId="0" borderId="7" xfId="0" applyNumberFormat="1" applyFont="1" applyBorder="1" applyAlignment="1" applyProtection="1">
      <alignment vertical="center"/>
      <protection locked="0"/>
    </xf>
    <xf numFmtId="49" fontId="6" fillId="0" borderId="7" xfId="0" applyNumberFormat="1" applyFont="1" applyFill="1" applyBorder="1" applyAlignment="1" applyProtection="1">
      <alignment horizontal="left" vertical="center"/>
      <protection locked="0"/>
    </xf>
    <xf numFmtId="164"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horizontal="left" vertical="center"/>
      <protection locked="0"/>
    </xf>
    <xf numFmtId="4" fontId="3" fillId="0" borderId="7" xfId="0" applyNumberFormat="1" applyFont="1" applyFill="1" applyBorder="1" applyAlignment="1" applyProtection="1">
      <alignment horizontal="right" vertical="center" wrapText="1"/>
      <protection locked="0"/>
    </xf>
    <xf numFmtId="4" fontId="6" fillId="6" borderId="7" xfId="0" applyNumberFormat="1" applyFont="1" applyFill="1" applyBorder="1" applyAlignment="1" applyProtection="1">
      <alignment horizontal="right" vertical="center"/>
      <protection locked="0"/>
    </xf>
    <xf numFmtId="49" fontId="5" fillId="0" borderId="6" xfId="0" applyNumberFormat="1" applyFont="1" applyBorder="1" applyAlignment="1" applyProtection="1">
      <alignment horizontal="left" vertical="center"/>
      <protection locked="0"/>
    </xf>
    <xf numFmtId="49" fontId="3" fillId="0" borderId="6" xfId="0" applyNumberFormat="1" applyFont="1" applyBorder="1" applyAlignment="1" applyProtection="1">
      <alignment vertical="center"/>
      <protection locked="0"/>
    </xf>
    <xf numFmtId="49" fontId="3" fillId="0" borderId="6"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center" vertical="center"/>
      <protection locked="0"/>
    </xf>
    <xf numFmtId="164" fontId="3" fillId="0" borderId="6" xfId="0" applyNumberFormat="1" applyFont="1" applyFill="1" applyBorder="1" applyAlignment="1" applyProtection="1">
      <alignment horizontal="center" vertical="center"/>
      <protection locked="0"/>
    </xf>
    <xf numFmtId="4" fontId="3" fillId="0" borderId="6" xfId="0" applyNumberFormat="1" applyFont="1" applyBorder="1" applyAlignment="1" applyProtection="1">
      <alignment horizontal="right" vertical="center"/>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left" vertical="center"/>
      <protection locked="0"/>
    </xf>
    <xf numFmtId="49" fontId="3" fillId="0" borderId="5" xfId="0" applyNumberFormat="1" applyFont="1" applyBorder="1" applyAlignment="1" applyProtection="1">
      <alignment vertical="center"/>
      <protection locked="0"/>
    </xf>
    <xf numFmtId="49" fontId="3" fillId="0" borderId="5" xfId="0" applyNumberFormat="1" applyFont="1" applyBorder="1" applyAlignment="1" applyProtection="1">
      <alignment horizontal="left" vertical="center"/>
      <protection locked="0"/>
    </xf>
    <xf numFmtId="164" fontId="3" fillId="0" borderId="5" xfId="0" applyNumberFormat="1" applyFont="1" applyFill="1" applyBorder="1" applyAlignment="1" applyProtection="1">
      <alignment horizontal="center" vertical="center"/>
      <protection locked="0"/>
    </xf>
    <xf numFmtId="4" fontId="3" fillId="0" borderId="5" xfId="0" applyNumberFormat="1" applyFont="1" applyBorder="1" applyAlignment="1" applyProtection="1">
      <alignment horizontal="right" vertical="center"/>
      <protection locked="0"/>
    </xf>
    <xf numFmtId="2" fontId="10" fillId="6" borderId="29" xfId="0" applyNumberFormat="1" applyFont="1" applyFill="1" applyBorder="1" applyAlignment="1" applyProtection="1">
      <alignment horizontal="right" vertical="center"/>
    </xf>
    <xf numFmtId="49" fontId="6" fillId="0" borderId="40" xfId="0" applyNumberFormat="1" applyFont="1" applyFill="1" applyBorder="1" applyAlignment="1" applyProtection="1">
      <alignment horizontal="left" vertical="center"/>
      <protection locked="0"/>
    </xf>
    <xf numFmtId="4" fontId="4" fillId="2" borderId="4" xfId="0" applyNumberFormat="1" applyFont="1" applyFill="1" applyBorder="1" applyAlignment="1" applyProtection="1">
      <alignment horizontal="center" vertical="center"/>
      <protection locked="0"/>
    </xf>
    <xf numFmtId="0" fontId="8" fillId="0" borderId="0" xfId="3" applyFont="1" applyFill="1" applyBorder="1" applyAlignment="1" applyProtection="1">
      <alignment wrapText="1"/>
    </xf>
    <xf numFmtId="0" fontId="32" fillId="0" borderId="0" xfId="0" applyFont="1"/>
    <xf numFmtId="0" fontId="25" fillId="0" borderId="0" xfId="3" applyFont="1" applyBorder="1" applyAlignment="1" applyProtection="1">
      <alignment horizontal="center" vertical="top" wrapText="1"/>
    </xf>
    <xf numFmtId="0" fontId="5" fillId="0" borderId="48" xfId="0" applyNumberFormat="1" applyFont="1" applyFill="1" applyBorder="1" applyAlignment="1" applyProtection="1">
      <alignment vertical="center"/>
    </xf>
    <xf numFmtId="0" fontId="11" fillId="0" borderId="49" xfId="0" applyNumberFormat="1" applyFont="1" applyFill="1" applyBorder="1" applyAlignment="1" applyProtection="1">
      <alignment horizontal="center"/>
    </xf>
    <xf numFmtId="0" fontId="28" fillId="0" borderId="49" xfId="0" applyNumberFormat="1" applyFont="1" applyFill="1" applyBorder="1" applyAlignment="1" applyProtection="1">
      <alignment horizontal="center"/>
    </xf>
    <xf numFmtId="167" fontId="12" fillId="6" borderId="50" xfId="0" applyNumberFormat="1" applyFont="1" applyFill="1" applyBorder="1" applyAlignment="1" applyProtection="1">
      <alignment horizontal="right"/>
    </xf>
    <xf numFmtId="0" fontId="5" fillId="0" borderId="31" xfId="0" applyNumberFormat="1" applyFont="1" applyFill="1" applyBorder="1" applyAlignment="1" applyProtection="1">
      <alignment vertical="center"/>
    </xf>
    <xf numFmtId="0" fontId="11" fillId="0" borderId="32" xfId="0" applyNumberFormat="1" applyFont="1" applyFill="1" applyBorder="1" applyAlignment="1" applyProtection="1">
      <alignment horizontal="center" vertical="center"/>
    </xf>
    <xf numFmtId="0" fontId="28" fillId="0" borderId="32" xfId="0" applyNumberFormat="1" applyFont="1" applyFill="1" applyBorder="1" applyAlignment="1" applyProtection="1">
      <alignment horizontal="center" vertical="center"/>
    </xf>
    <xf numFmtId="167" fontId="12" fillId="6" borderId="51" xfId="0" applyNumberFormat="1" applyFont="1" applyFill="1" applyBorder="1" applyAlignment="1" applyProtection="1">
      <alignment horizontal="right"/>
    </xf>
    <xf numFmtId="0" fontId="5" fillId="0" borderId="31" xfId="0" applyNumberFormat="1" applyFont="1" applyFill="1" applyBorder="1" applyAlignment="1" applyProtection="1"/>
    <xf numFmtId="0" fontId="3" fillId="0" borderId="32" xfId="0" applyNumberFormat="1" applyFont="1" applyFill="1" applyBorder="1" applyAlignment="1" applyProtection="1"/>
    <xf numFmtId="0" fontId="18" fillId="0" borderId="32" xfId="0" applyNumberFormat="1" applyFont="1" applyFill="1" applyBorder="1" applyAlignment="1" applyProtection="1">
      <alignment vertical="center"/>
    </xf>
    <xf numFmtId="167" fontId="12" fillId="6" borderId="51" xfId="0" applyNumberFormat="1" applyFont="1" applyFill="1" applyBorder="1" applyAlignment="1" applyProtection="1">
      <alignment horizontal="right" vertical="center"/>
    </xf>
    <xf numFmtId="0" fontId="5" fillId="0" borderId="52" xfId="0" applyNumberFormat="1" applyFont="1" applyFill="1" applyBorder="1" applyAlignment="1" applyProtection="1">
      <alignment vertical="center"/>
    </xf>
    <xf numFmtId="0" fontId="3" fillId="0" borderId="53" xfId="0" applyNumberFormat="1" applyFont="1" applyFill="1" applyBorder="1" applyAlignment="1" applyProtection="1">
      <alignment horizontal="center" vertical="center" wrapText="1"/>
    </xf>
    <xf numFmtId="0" fontId="3" fillId="0" borderId="53" xfId="0" applyNumberFormat="1" applyFont="1" applyFill="1" applyBorder="1" applyAlignment="1" applyProtection="1"/>
    <xf numFmtId="0" fontId="28" fillId="0" borderId="53" xfId="0" applyNumberFormat="1" applyFont="1" applyFill="1" applyBorder="1" applyAlignment="1" applyProtection="1"/>
    <xf numFmtId="167" fontId="12" fillId="6" borderId="54" xfId="0" applyNumberFormat="1" applyFont="1" applyFill="1" applyBorder="1" applyAlignment="1" applyProtection="1">
      <alignment horizontal="right"/>
    </xf>
    <xf numFmtId="0" fontId="6" fillId="7" borderId="40" xfId="0" applyNumberFormat="1" applyFont="1" applyFill="1" applyBorder="1" applyAlignment="1" applyProtection="1">
      <alignment vertical="center"/>
    </xf>
    <xf numFmtId="0" fontId="3" fillId="7" borderId="41" xfId="0" applyNumberFormat="1" applyFont="1" applyFill="1" applyBorder="1" applyAlignment="1" applyProtection="1">
      <alignment horizontal="center" vertical="center" wrapText="1"/>
    </xf>
    <xf numFmtId="0" fontId="3" fillId="7" borderId="41" xfId="0" applyNumberFormat="1" applyFont="1" applyFill="1" applyBorder="1" applyAlignment="1" applyProtection="1"/>
    <xf numFmtId="0" fontId="28" fillId="7" borderId="41" xfId="0" applyNumberFormat="1" applyFont="1" applyFill="1" applyBorder="1" applyAlignment="1" applyProtection="1"/>
    <xf numFmtId="0" fontId="28" fillId="7" borderId="4" xfId="0" applyNumberFormat="1" applyFont="1" applyFill="1" applyBorder="1" applyAlignment="1" applyProtection="1"/>
    <xf numFmtId="0" fontId="5" fillId="0" borderId="55" xfId="0" applyNumberFormat="1" applyFont="1" applyFill="1" applyBorder="1" applyAlignment="1" applyProtection="1">
      <alignment vertical="center"/>
    </xf>
    <xf numFmtId="0" fontId="3" fillId="0" borderId="56" xfId="0" applyNumberFormat="1" applyFont="1" applyFill="1" applyBorder="1" applyAlignment="1" applyProtection="1"/>
    <xf numFmtId="0" fontId="28" fillId="0" borderId="56" xfId="0" applyNumberFormat="1" applyFont="1" applyFill="1" applyBorder="1" applyAlignment="1" applyProtection="1"/>
    <xf numFmtId="167" fontId="25" fillId="6" borderId="50" xfId="0" applyNumberFormat="1" applyFont="1" applyFill="1" applyBorder="1" applyAlignment="1" applyProtection="1"/>
    <xf numFmtId="167" fontId="25" fillId="6" borderId="54" xfId="0" applyNumberFormat="1" applyFont="1" applyFill="1" applyBorder="1" applyAlignment="1" applyProtection="1"/>
    <xf numFmtId="0" fontId="18" fillId="7" borderId="41" xfId="0" applyNumberFormat="1" applyFont="1" applyFill="1" applyBorder="1" applyAlignment="1" applyProtection="1">
      <alignment horizontal="center"/>
    </xf>
    <xf numFmtId="0" fontId="18" fillId="7" borderId="41" xfId="0" applyNumberFormat="1" applyFont="1" applyFill="1" applyBorder="1" applyAlignment="1" applyProtection="1">
      <alignment vertical="center"/>
    </xf>
    <xf numFmtId="0" fontId="28" fillId="7" borderId="41" xfId="0" applyNumberFormat="1" applyFont="1" applyFill="1" applyBorder="1" applyAlignment="1" applyProtection="1">
      <alignment horizontal="center"/>
    </xf>
    <xf numFmtId="0" fontId="3" fillId="0" borderId="56" xfId="0" applyNumberFormat="1" applyFont="1" applyFill="1" applyBorder="1" applyAlignment="1" applyProtection="1">
      <alignment vertical="top" wrapText="1"/>
    </xf>
    <xf numFmtId="0" fontId="3" fillId="0" borderId="56" xfId="0" applyNumberFormat="1" applyFont="1" applyFill="1" applyBorder="1" applyAlignment="1" applyProtection="1">
      <alignment horizontal="left" vertical="top" wrapText="1"/>
    </xf>
    <xf numFmtId="0" fontId="3" fillId="0" borderId="56" xfId="0" applyNumberFormat="1" applyFont="1" applyFill="1" applyBorder="1" applyAlignment="1" applyProtection="1">
      <alignment horizontal="left" vertical="center" wrapText="1"/>
    </xf>
    <xf numFmtId="0" fontId="2" fillId="0" borderId="50" xfId="0" applyNumberFormat="1" applyFont="1" applyFill="1" applyBorder="1" applyAlignment="1" applyProtection="1">
      <alignment horizontal="center" vertical="top" wrapText="1"/>
    </xf>
    <xf numFmtId="0" fontId="3" fillId="0" borderId="32" xfId="0" applyNumberFormat="1" applyFont="1" applyFill="1" applyBorder="1" applyAlignment="1" applyProtection="1">
      <alignment vertical="center"/>
    </xf>
    <xf numFmtId="0" fontId="4" fillId="0" borderId="32" xfId="0" applyNumberFormat="1" applyFont="1" applyFill="1" applyBorder="1" applyAlignment="1" applyProtection="1">
      <alignment horizontal="right" vertical="center"/>
    </xf>
    <xf numFmtId="0" fontId="2" fillId="0" borderId="51" xfId="0" applyNumberFormat="1" applyFont="1" applyFill="1" applyBorder="1" applyAlignment="1" applyProtection="1">
      <alignment horizontal="center" vertical="top" wrapText="1"/>
    </xf>
    <xf numFmtId="167" fontId="25" fillId="6" borderId="51" xfId="0" applyNumberFormat="1" applyFont="1" applyFill="1" applyBorder="1" applyAlignment="1" applyProtection="1"/>
    <xf numFmtId="0" fontId="3" fillId="0" borderId="32" xfId="0" applyNumberFormat="1" applyFont="1" applyFill="1" applyBorder="1" applyAlignment="1" applyProtection="1">
      <alignment vertical="top" wrapText="1"/>
    </xf>
    <xf numFmtId="0" fontId="33" fillId="6" borderId="51" xfId="0" applyNumberFormat="1" applyFont="1" applyFill="1" applyBorder="1" applyAlignment="1" applyProtection="1">
      <alignment horizontal="center"/>
    </xf>
    <xf numFmtId="0" fontId="5" fillId="0" borderId="35" xfId="0" applyNumberFormat="1" applyFont="1" applyFill="1" applyBorder="1" applyAlignment="1" applyProtection="1">
      <alignment vertical="center"/>
    </xf>
    <xf numFmtId="0" fontId="3" fillId="0" borderId="36" xfId="0" applyNumberFormat="1" applyFont="1" applyFill="1" applyBorder="1" applyAlignment="1" applyProtection="1">
      <alignment vertical="center"/>
    </xf>
    <xf numFmtId="0" fontId="4" fillId="0" borderId="36" xfId="0" applyNumberFormat="1" applyFont="1" applyFill="1" applyBorder="1" applyAlignment="1" applyProtection="1">
      <alignment horizontal="right" vertical="center"/>
    </xf>
    <xf numFmtId="0" fontId="33" fillId="6" borderId="54" xfId="0" applyNumberFormat="1" applyFont="1" applyFill="1" applyBorder="1" applyAlignment="1" applyProtection="1">
      <alignment horizontal="center"/>
    </xf>
    <xf numFmtId="0" fontId="28" fillId="0" borderId="0" xfId="0" applyFont="1" applyAlignment="1" applyProtection="1">
      <alignment horizontal="center"/>
    </xf>
    <xf numFmtId="0" fontId="28" fillId="0" borderId="0" xfId="0" applyFont="1" applyBorder="1" applyAlignment="1" applyProtection="1">
      <alignment horizontal="center" vertical="center"/>
    </xf>
    <xf numFmtId="0" fontId="28" fillId="0" borderId="0" xfId="0" applyFont="1" applyBorder="1" applyAlignment="1" applyProtection="1">
      <alignment horizontal="center" wrapText="1"/>
    </xf>
    <xf numFmtId="0" fontId="19"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xf>
    <xf numFmtId="0" fontId="34" fillId="0" borderId="0" xfId="0" applyFont="1" applyAlignment="1">
      <alignment horizontal="justify" vertical="center" wrapText="1"/>
    </xf>
    <xf numFmtId="0" fontId="35" fillId="0" borderId="0" xfId="0" applyFont="1" applyAlignment="1">
      <alignment horizontal="justify" vertical="center"/>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65" xfId="0" applyFont="1" applyBorder="1" applyAlignment="1" applyProtection="1">
      <alignment horizontal="center"/>
    </xf>
    <xf numFmtId="0" fontId="5" fillId="0" borderId="8" xfId="0" applyFont="1" applyFill="1" applyBorder="1" applyAlignment="1" applyProtection="1">
      <alignment horizontal="center"/>
      <protection locked="0"/>
    </xf>
    <xf numFmtId="0" fontId="28" fillId="0" borderId="8" xfId="0" applyFont="1" applyBorder="1" applyAlignment="1" applyProtection="1">
      <alignment horizontal="center"/>
      <protection locked="0"/>
    </xf>
    <xf numFmtId="0" fontId="22" fillId="6" borderId="32" xfId="0" applyFont="1" applyFill="1" applyBorder="1" applyAlignment="1" applyProtection="1">
      <alignment horizontal="center" vertical="center"/>
    </xf>
    <xf numFmtId="0" fontId="0" fillId="0" borderId="32" xfId="0" applyBorder="1" applyAlignment="1" applyProtection="1">
      <alignment horizontal="center" vertical="center"/>
    </xf>
    <xf numFmtId="0" fontId="0" fillId="0" borderId="29" xfId="0" applyBorder="1" applyAlignment="1" applyProtection="1">
      <alignment horizontal="center" vertical="center"/>
    </xf>
    <xf numFmtId="0" fontId="5" fillId="0" borderId="1" xfId="0" applyFont="1" applyFill="1" applyBorder="1" applyAlignment="1" applyProtection="1">
      <alignment horizontal="center"/>
      <protection locked="0"/>
    </xf>
    <xf numFmtId="0" fontId="5" fillId="0" borderId="28" xfId="0" applyFont="1" applyFill="1" applyBorder="1" applyAlignment="1" applyProtection="1">
      <alignment horizontal="center"/>
      <protection locked="0"/>
    </xf>
    <xf numFmtId="0" fontId="7" fillId="7" borderId="52" xfId="0" applyFont="1" applyFill="1" applyBorder="1" applyAlignment="1" applyProtection="1">
      <alignment horizontal="left" wrapText="1"/>
    </xf>
    <xf numFmtId="0" fontId="7" fillId="7" borderId="53" xfId="0" applyFont="1" applyFill="1" applyBorder="1" applyAlignment="1" applyProtection="1">
      <alignment horizontal="left" wrapText="1"/>
    </xf>
    <xf numFmtId="0" fontId="7" fillId="7" borderId="68" xfId="0" applyFont="1" applyFill="1" applyBorder="1" applyAlignment="1" applyProtection="1">
      <alignment horizontal="left" wrapText="1"/>
    </xf>
    <xf numFmtId="0" fontId="7" fillId="7" borderId="69" xfId="0" applyFont="1" applyFill="1" applyBorder="1" applyAlignment="1" applyProtection="1">
      <alignment horizontal="left" wrapText="1"/>
    </xf>
    <xf numFmtId="0" fontId="7" fillId="7" borderId="0" xfId="0" applyFont="1" applyFill="1" applyBorder="1" applyAlignment="1" applyProtection="1">
      <alignment horizontal="left" wrapText="1"/>
    </xf>
    <xf numFmtId="0" fontId="7" fillId="7" borderId="21" xfId="0" applyFont="1" applyFill="1" applyBorder="1" applyAlignment="1" applyProtection="1">
      <alignment horizontal="left" wrapText="1"/>
    </xf>
    <xf numFmtId="0" fontId="7" fillId="7" borderId="45" xfId="0" applyFont="1" applyFill="1" applyBorder="1" applyAlignment="1" applyProtection="1">
      <alignment horizontal="left" wrapText="1"/>
    </xf>
    <xf numFmtId="0" fontId="7" fillId="7" borderId="39" xfId="0" applyFont="1" applyFill="1" applyBorder="1" applyAlignment="1" applyProtection="1">
      <alignment horizontal="left" wrapText="1"/>
    </xf>
    <xf numFmtId="0" fontId="7" fillId="7" borderId="18" xfId="0" applyFont="1" applyFill="1" applyBorder="1" applyAlignment="1" applyProtection="1">
      <alignment horizontal="left" wrapText="1"/>
    </xf>
    <xf numFmtId="0" fontId="25" fillId="7" borderId="40" xfId="0" applyFont="1" applyFill="1" applyBorder="1" applyAlignment="1" applyProtection="1">
      <alignment horizontal="right" vertical="center"/>
    </xf>
    <xf numFmtId="0" fontId="25" fillId="7" borderId="41" xfId="0" applyFont="1" applyFill="1" applyBorder="1" applyAlignment="1" applyProtection="1">
      <alignment horizontal="right" vertical="center"/>
    </xf>
    <xf numFmtId="0" fontId="25" fillId="7" borderId="4" xfId="0" applyFont="1" applyFill="1" applyBorder="1" applyAlignment="1" applyProtection="1">
      <alignment horizontal="right" vertical="center"/>
    </xf>
    <xf numFmtId="0" fontId="7" fillId="7" borderId="1" xfId="0" applyFont="1" applyFill="1" applyBorder="1" applyAlignment="1" applyProtection="1">
      <alignment horizontal="left" vertical="center" wrapText="1"/>
    </xf>
    <xf numFmtId="0" fontId="7" fillId="7" borderId="10" xfId="0" applyFont="1" applyFill="1" applyBorder="1" applyAlignment="1" applyProtection="1">
      <alignment horizontal="left" vertical="center" wrapText="1"/>
    </xf>
    <xf numFmtId="0" fontId="7" fillId="7" borderId="59" xfId="0" applyFont="1" applyFill="1" applyBorder="1" applyAlignment="1" applyProtection="1">
      <alignment horizontal="left" vertical="center" wrapText="1"/>
    </xf>
    <xf numFmtId="0" fontId="7" fillId="7" borderId="7"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28" fillId="0" borderId="42" xfId="0" applyFont="1" applyBorder="1" applyAlignment="1" applyProtection="1">
      <alignment horizontal="center" vertical="center"/>
    </xf>
    <xf numFmtId="0" fontId="28" fillId="0" borderId="61" xfId="0" applyFont="1" applyBorder="1" applyAlignment="1" applyProtection="1">
      <alignment horizontal="center" vertical="center"/>
    </xf>
    <xf numFmtId="0" fontId="28" fillId="0" borderId="43"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66" xfId="0" applyFont="1" applyBorder="1" applyAlignment="1" applyProtection="1">
      <alignment horizontal="center" vertical="center"/>
    </xf>
    <xf numFmtId="0" fontId="28" fillId="0" borderId="31" xfId="0" applyFont="1" applyBorder="1" applyAlignment="1" applyProtection="1">
      <alignment horizontal="center" wrapText="1"/>
    </xf>
    <xf numFmtId="0" fontId="28" fillId="0" borderId="32" xfId="0" applyFont="1" applyBorder="1" applyAlignment="1" applyProtection="1">
      <alignment horizontal="center"/>
    </xf>
    <xf numFmtId="0" fontId="28" fillId="0" borderId="67" xfId="0" applyFont="1" applyBorder="1" applyAlignment="1" applyProtection="1">
      <alignment horizontal="center"/>
    </xf>
    <xf numFmtId="0" fontId="3" fillId="7" borderId="8"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0" borderId="62" xfId="0" applyFont="1" applyFill="1" applyBorder="1" applyAlignment="1" applyProtection="1">
      <alignment horizontal="left"/>
      <protection locked="0"/>
    </xf>
    <xf numFmtId="0" fontId="3" fillId="0" borderId="60" xfId="0" applyFont="1" applyFill="1" applyBorder="1" applyAlignment="1" applyProtection="1">
      <alignment horizontal="left"/>
      <protection locked="0"/>
    </xf>
    <xf numFmtId="0" fontId="3" fillId="0" borderId="46" xfId="0" applyFont="1" applyFill="1" applyBorder="1" applyAlignment="1" applyProtection="1">
      <alignment horizontal="left"/>
      <protection locked="0"/>
    </xf>
    <xf numFmtId="0" fontId="3" fillId="7" borderId="9" xfId="0" applyFont="1" applyFill="1" applyBorder="1" applyAlignment="1" applyProtection="1"/>
    <xf numFmtId="0" fontId="28" fillId="7" borderId="10" xfId="0" applyFont="1" applyFill="1" applyBorder="1" applyAlignment="1" applyProtection="1"/>
    <xf numFmtId="0" fontId="5" fillId="0" borderId="63" xfId="0" applyFont="1" applyFill="1" applyBorder="1" applyAlignment="1" applyProtection="1">
      <alignment horizontal="center"/>
      <protection locked="0"/>
    </xf>
    <xf numFmtId="0" fontId="5" fillId="0" borderId="49" xfId="0" applyFont="1" applyFill="1" applyBorder="1" applyAlignment="1" applyProtection="1">
      <alignment horizontal="center"/>
      <protection locked="0"/>
    </xf>
    <xf numFmtId="0" fontId="5" fillId="0" borderId="64" xfId="0" applyFont="1" applyFill="1" applyBorder="1" applyAlignment="1" applyProtection="1">
      <alignment horizontal="center"/>
      <protection locked="0"/>
    </xf>
    <xf numFmtId="14" fontId="5" fillId="0" borderId="11" xfId="0" applyNumberFormat="1" applyFont="1" applyFill="1" applyBorder="1" applyAlignment="1" applyProtection="1">
      <alignment horizontal="center"/>
      <protection locked="0"/>
    </xf>
    <xf numFmtId="14" fontId="5" fillId="0" borderId="36" xfId="0" applyNumberFormat="1" applyFont="1" applyFill="1" applyBorder="1" applyAlignment="1" applyProtection="1">
      <alignment horizontal="center"/>
      <protection locked="0"/>
    </xf>
    <xf numFmtId="14" fontId="5" fillId="0" borderId="65" xfId="0" applyNumberFormat="1" applyFont="1" applyFill="1" applyBorder="1" applyAlignment="1" applyProtection="1">
      <alignment horizontal="center"/>
      <protection locked="0"/>
    </xf>
    <xf numFmtId="0" fontId="3" fillId="0" borderId="0" xfId="0" applyFont="1" applyBorder="1" applyAlignment="1" applyProtection="1">
      <alignment wrapText="1"/>
    </xf>
    <xf numFmtId="0" fontId="22" fillId="6" borderId="36" xfId="0" applyFont="1" applyFill="1"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2" fontId="22" fillId="6" borderId="32" xfId="0" applyNumberFormat="1" applyFont="1" applyFill="1" applyBorder="1" applyAlignment="1" applyProtection="1">
      <alignment horizontal="center" vertical="center"/>
    </xf>
    <xf numFmtId="2" fontId="0" fillId="0" borderId="32" xfId="0" applyNumberFormat="1" applyBorder="1" applyAlignment="1" applyProtection="1">
      <alignment horizontal="center" vertical="center"/>
    </xf>
    <xf numFmtId="2" fontId="0" fillId="0" borderId="29" xfId="0" applyNumberFormat="1" applyBorder="1" applyAlignment="1" applyProtection="1">
      <alignment horizontal="center" vertical="center"/>
    </xf>
    <xf numFmtId="49" fontId="3" fillId="0" borderId="41" xfId="0" applyNumberFormat="1" applyFont="1" applyFill="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16" fillId="0" borderId="0" xfId="0" applyFont="1" applyAlignment="1" applyProtection="1">
      <alignment horizontal="left"/>
    </xf>
    <xf numFmtId="0" fontId="16" fillId="0" borderId="0" xfId="0" applyFont="1" applyBorder="1" applyAlignment="1" applyProtection="1">
      <alignment horizontal="left"/>
    </xf>
    <xf numFmtId="164" fontId="2" fillId="0" borderId="2" xfId="0" applyNumberFormat="1" applyFont="1" applyFill="1" applyBorder="1" applyAlignment="1" applyProtection="1">
      <alignment horizontal="center" vertical="center"/>
      <protection locked="0"/>
    </xf>
    <xf numFmtId="164" fontId="2" fillId="0" borderId="47" xfId="0" applyNumberFormat="1" applyFont="1" applyFill="1" applyBorder="1" applyAlignment="1" applyProtection="1">
      <alignment horizontal="center" vertical="center"/>
      <protection locked="0"/>
    </xf>
    <xf numFmtId="0" fontId="16" fillId="0" borderId="60" xfId="0" applyFont="1" applyBorder="1" applyAlignment="1" applyProtection="1">
      <alignment horizontal="left"/>
    </xf>
    <xf numFmtId="0" fontId="3" fillId="7" borderId="24" xfId="0" applyFont="1" applyFill="1" applyBorder="1" applyAlignment="1" applyProtection="1">
      <alignment horizontal="left"/>
    </xf>
    <xf numFmtId="0" fontId="3" fillId="7" borderId="26" xfId="0" applyFont="1" applyFill="1" applyBorder="1" applyAlignment="1" applyProtection="1">
      <alignment horizontal="left"/>
    </xf>
    <xf numFmtId="0" fontId="3" fillId="7" borderId="8" xfId="0" applyFont="1" applyFill="1" applyBorder="1" applyAlignment="1" applyProtection="1">
      <alignment horizontal="left"/>
    </xf>
    <xf numFmtId="0" fontId="5" fillId="0" borderId="25" xfId="0" applyFont="1" applyFill="1" applyBorder="1" applyAlignment="1" applyProtection="1">
      <alignment horizontal="center"/>
      <protection locked="0"/>
    </xf>
    <xf numFmtId="0" fontId="3" fillId="7" borderId="9" xfId="0" applyFont="1" applyFill="1" applyBorder="1" applyAlignment="1" applyProtection="1">
      <alignment horizontal="left"/>
    </xf>
    <xf numFmtId="0" fontId="3" fillId="7" borderId="37" xfId="0" applyFont="1" applyFill="1" applyBorder="1" applyAlignment="1" applyProtection="1">
      <alignment horizontal="left"/>
    </xf>
    <xf numFmtId="0" fontId="3" fillId="7" borderId="10" xfId="0" applyFont="1" applyFill="1" applyBorder="1" applyAlignment="1" applyProtection="1">
      <alignment horizontal="left"/>
    </xf>
    <xf numFmtId="0" fontId="5" fillId="0" borderId="10" xfId="0" applyFont="1" applyFill="1" applyBorder="1" applyAlignment="1" applyProtection="1">
      <alignment horizontal="center"/>
      <protection locked="0"/>
    </xf>
    <xf numFmtId="0" fontId="5" fillId="0" borderId="38" xfId="0" applyFont="1" applyFill="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4" fillId="7" borderId="9" xfId="0" applyFont="1" applyFill="1" applyBorder="1" applyAlignment="1" applyProtection="1">
      <alignment horizontal="left"/>
    </xf>
    <xf numFmtId="0" fontId="4" fillId="7" borderId="10" xfId="0" applyFont="1" applyFill="1" applyBorder="1" applyAlignment="1" applyProtection="1">
      <alignment horizontal="left"/>
    </xf>
    <xf numFmtId="0" fontId="28" fillId="7" borderId="10" xfId="0" applyFont="1" applyFill="1" applyBorder="1" applyAlignment="1" applyProtection="1">
      <alignment horizontal="left"/>
    </xf>
    <xf numFmtId="0" fontId="5" fillId="0" borderId="10"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4" fillId="7" borderId="48" xfId="0" applyFont="1" applyFill="1" applyBorder="1" applyAlignment="1" applyProtection="1">
      <alignment horizontal="left"/>
    </xf>
    <xf numFmtId="0" fontId="4" fillId="7" borderId="49" xfId="0" applyFont="1" applyFill="1" applyBorder="1" applyAlignment="1" applyProtection="1">
      <alignment horizontal="left"/>
    </xf>
    <xf numFmtId="0" fontId="4" fillId="7" borderId="26" xfId="0" applyFont="1" applyFill="1" applyBorder="1" applyAlignment="1" applyProtection="1">
      <alignment horizontal="left"/>
    </xf>
    <xf numFmtId="0" fontId="3" fillId="7" borderId="24" xfId="0" applyFont="1" applyFill="1" applyBorder="1" applyAlignment="1" applyProtection="1"/>
    <xf numFmtId="0" fontId="28" fillId="7" borderId="8" xfId="0" applyFont="1" applyFill="1" applyBorder="1" applyAlignment="1" applyProtection="1"/>
    <xf numFmtId="0" fontId="4" fillId="7" borderId="24" xfId="0" applyFont="1" applyFill="1" applyBorder="1" applyAlignment="1" applyProtection="1">
      <alignment horizontal="left"/>
    </xf>
    <xf numFmtId="0" fontId="4" fillId="7" borderId="8" xfId="0" applyFont="1" applyFill="1" applyBorder="1" applyAlignment="1" applyProtection="1">
      <alignment horizontal="left"/>
    </xf>
    <xf numFmtId="0" fontId="4" fillId="7" borderId="27" xfId="0" applyFont="1" applyFill="1" applyBorder="1" applyAlignment="1" applyProtection="1">
      <alignment horizontal="left"/>
    </xf>
    <xf numFmtId="0" fontId="4" fillId="7" borderId="1" xfId="0" applyFont="1" applyFill="1" applyBorder="1" applyAlignment="1" applyProtection="1">
      <alignment horizontal="left"/>
    </xf>
    <xf numFmtId="0" fontId="28" fillId="7" borderId="1" xfId="0" applyFont="1" applyFill="1" applyBorder="1" applyAlignment="1" applyProtection="1">
      <alignment horizontal="left"/>
    </xf>
    <xf numFmtId="0" fontId="7" fillId="7" borderId="48" xfId="0" applyFont="1" applyFill="1" applyBorder="1" applyAlignment="1" applyProtection="1">
      <alignment horizontal="center" vertical="center"/>
    </xf>
    <xf numFmtId="0" fontId="28" fillId="7" borderId="49" xfId="0" applyFont="1" applyFill="1" applyBorder="1" applyAlignment="1" applyProtection="1">
      <alignment horizontal="center" vertical="center"/>
    </xf>
    <xf numFmtId="0" fontId="28" fillId="7" borderId="26" xfId="0" applyFont="1" applyFill="1" applyBorder="1" applyAlignment="1" applyProtection="1">
      <alignment horizontal="center" vertical="center"/>
    </xf>
    <xf numFmtId="0" fontId="7" fillId="7" borderId="8"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7" fillId="7" borderId="27" xfId="0" applyFont="1" applyFill="1" applyBorder="1" applyAlignment="1" applyProtection="1">
      <alignment horizontal="left" vertical="center" wrapText="1"/>
    </xf>
    <xf numFmtId="0" fontId="7" fillId="7" borderId="9" xfId="0" applyFont="1" applyFill="1" applyBorder="1" applyAlignment="1" applyProtection="1">
      <alignment horizontal="left" vertical="center" wrapText="1"/>
    </xf>
    <xf numFmtId="0" fontId="5" fillId="0" borderId="40" xfId="0" applyFont="1" applyFill="1" applyBorder="1" applyAlignment="1" applyProtection="1">
      <alignment horizontal="center" vertical="center" wrapText="1"/>
    </xf>
    <xf numFmtId="0" fontId="5" fillId="0" borderId="41" xfId="0" applyFont="1" applyBorder="1" applyAlignment="1" applyProtection="1">
      <alignment wrapText="1"/>
    </xf>
    <xf numFmtId="0" fontId="5" fillId="0" borderId="4" xfId="0" applyFont="1" applyBorder="1" applyAlignment="1" applyProtection="1">
      <alignment wrapText="1"/>
    </xf>
    <xf numFmtId="0" fontId="7" fillId="7" borderId="24" xfId="0" applyFont="1" applyFill="1" applyBorder="1" applyAlignment="1" applyProtection="1">
      <alignment horizontal="center" vertical="center" wrapText="1"/>
    </xf>
    <xf numFmtId="0" fontId="7" fillId="7" borderId="27"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57" xfId="0" applyFont="1" applyFill="1" applyBorder="1" applyAlignment="1" applyProtection="1">
      <alignment horizontal="left" vertical="center" wrapText="1"/>
    </xf>
    <xf numFmtId="0" fontId="7" fillId="7" borderId="23" xfId="0" applyFont="1" applyFill="1" applyBorder="1" applyAlignment="1" applyProtection="1">
      <alignment horizontal="left" vertical="center" wrapText="1"/>
    </xf>
    <xf numFmtId="0" fontId="7" fillId="7" borderId="14"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7" fillId="7" borderId="22" xfId="0" applyFont="1" applyFill="1" applyBorder="1" applyAlignment="1" applyProtection="1">
      <alignment horizontal="left" vertical="center" wrapText="1"/>
    </xf>
    <xf numFmtId="0" fontId="7" fillId="7" borderId="47" xfId="0" applyFont="1" applyFill="1" applyBorder="1" applyAlignment="1" applyProtection="1">
      <alignment horizontal="left" vertical="center" wrapText="1"/>
    </xf>
    <xf numFmtId="0" fontId="7" fillId="7" borderId="1"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7" fillId="7" borderId="42" xfId="0" applyFont="1" applyFill="1" applyBorder="1" applyAlignment="1" applyProtection="1">
      <alignment horizontal="center" vertical="center" wrapText="1"/>
    </xf>
    <xf numFmtId="0" fontId="7" fillId="7" borderId="61" xfId="0" applyFont="1" applyFill="1" applyBorder="1" applyAlignment="1" applyProtection="1">
      <alignment horizontal="center" vertical="center" wrapText="1"/>
    </xf>
    <xf numFmtId="0" fontId="7" fillId="7" borderId="55" xfId="0" applyFont="1" applyFill="1" applyBorder="1" applyAlignment="1" applyProtection="1">
      <alignment horizontal="center" vertical="center" wrapText="1"/>
    </xf>
    <xf numFmtId="0" fontId="7" fillId="7" borderId="56"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xf>
    <xf numFmtId="0" fontId="3" fillId="7" borderId="25" xfId="0" applyFont="1" applyFill="1" applyBorder="1" applyAlignment="1" applyProtection="1">
      <alignment horizontal="center" vertical="center" wrapText="1"/>
    </xf>
    <xf numFmtId="0" fontId="28" fillId="7" borderId="28" xfId="0" applyFont="1" applyFill="1" applyBorder="1" applyAlignment="1" applyProtection="1">
      <alignment horizontal="center" vertical="center" wrapText="1"/>
    </xf>
    <xf numFmtId="0" fontId="28" fillId="7" borderId="38" xfId="0" applyFont="1" applyFill="1" applyBorder="1" applyAlignment="1" applyProtection="1">
      <alignment horizontal="center" vertical="center" wrapText="1"/>
    </xf>
    <xf numFmtId="4" fontId="7" fillId="9" borderId="57" xfId="0" applyNumberFormat="1" applyFont="1" applyFill="1" applyBorder="1" applyAlignment="1" applyProtection="1">
      <alignment horizontal="center" vertical="center" wrapText="1"/>
    </xf>
    <xf numFmtId="4" fontId="7" fillId="9" borderId="23" xfId="0" applyNumberFormat="1" applyFont="1" applyFill="1" applyBorder="1" applyAlignment="1" applyProtection="1">
      <alignment horizontal="center" vertical="center" wrapText="1"/>
    </xf>
    <xf numFmtId="4" fontId="7" fillId="9" borderId="14" xfId="0" applyNumberFormat="1" applyFont="1" applyFill="1" applyBorder="1" applyAlignment="1" applyProtection="1">
      <alignment horizontal="center" vertical="center" wrapText="1"/>
    </xf>
    <xf numFmtId="4" fontId="9" fillId="9" borderId="58" xfId="0" applyNumberFormat="1" applyFont="1" applyFill="1" applyBorder="1" applyAlignment="1" applyProtection="1">
      <alignment horizontal="left" vertical="center" wrapText="1"/>
    </xf>
    <xf numFmtId="4" fontId="9" fillId="9" borderId="21" xfId="0" applyNumberFormat="1" applyFont="1" applyFill="1" applyBorder="1" applyAlignment="1" applyProtection="1">
      <alignment horizontal="left" vertical="center" wrapText="1"/>
    </xf>
    <xf numFmtId="4" fontId="9" fillId="9" borderId="18" xfId="0" applyNumberFormat="1" applyFont="1" applyFill="1" applyBorder="1" applyAlignment="1" applyProtection="1">
      <alignment horizontal="left" vertical="center" wrapText="1"/>
    </xf>
    <xf numFmtId="4" fontId="9" fillId="9" borderId="59" xfId="0" applyNumberFormat="1" applyFont="1" applyFill="1" applyBorder="1" applyAlignment="1" applyProtection="1">
      <alignment horizontal="left" vertical="center" wrapText="1"/>
    </xf>
    <xf numFmtId="4" fontId="9" fillId="9" borderId="7" xfId="0" applyNumberFormat="1" applyFont="1" applyFill="1" applyBorder="1" applyAlignment="1" applyProtection="1">
      <alignment horizontal="left" vertical="center" wrapText="1"/>
    </xf>
    <xf numFmtId="4" fontId="9" fillId="9" borderId="13" xfId="0" applyNumberFormat="1" applyFont="1" applyFill="1" applyBorder="1" applyAlignment="1" applyProtection="1">
      <alignment horizontal="left" vertical="center" wrapText="1"/>
    </xf>
    <xf numFmtId="4" fontId="9" fillId="9" borderId="59" xfId="0" applyNumberFormat="1" applyFont="1" applyFill="1" applyBorder="1" applyAlignment="1" applyProtection="1">
      <alignment horizontal="center" vertical="center" wrapText="1"/>
    </xf>
    <xf numFmtId="4" fontId="9" fillId="9" borderId="7" xfId="0" applyNumberFormat="1" applyFont="1" applyFill="1" applyBorder="1" applyAlignment="1" applyProtection="1">
      <alignment horizontal="center" vertical="center" wrapText="1"/>
    </xf>
    <xf numFmtId="4" fontId="9" fillId="9" borderId="13" xfId="0" applyNumberFormat="1" applyFont="1" applyFill="1" applyBorder="1" applyAlignment="1" applyProtection="1">
      <alignment horizontal="center" vertical="center" wrapText="1"/>
    </xf>
    <xf numFmtId="0" fontId="28" fillId="0" borderId="34" xfId="0" applyFont="1" applyBorder="1" applyAlignment="1" applyProtection="1">
      <alignment horizontal="left" textRotation="90" wrapText="1"/>
    </xf>
    <xf numFmtId="0" fontId="3" fillId="0" borderId="34"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34" xfId="4" applyFont="1" applyFill="1" applyBorder="1" applyAlignment="1" applyProtection="1">
      <alignment horizontal="left" vertical="top" wrapText="1"/>
    </xf>
    <xf numFmtId="0" fontId="3" fillId="0" borderId="32" xfId="4" applyFont="1" applyFill="1" applyBorder="1" applyAlignment="1" applyProtection="1">
      <alignment horizontal="left" vertical="top" wrapText="1"/>
    </xf>
    <xf numFmtId="0" fontId="3" fillId="0" borderId="29" xfId="0" applyFont="1" applyBorder="1" applyAlignment="1" applyProtection="1">
      <alignment vertical="top"/>
    </xf>
    <xf numFmtId="0" fontId="35" fillId="0" borderId="0" xfId="0" applyFont="1" applyAlignment="1">
      <alignment horizontal="justify" vertical="center" wrapText="1"/>
    </xf>
    <xf numFmtId="0" fontId="34" fillId="0" borderId="0" xfId="0" applyFont="1" applyAlignment="1">
      <alignment horizontal="justify" vertical="center" wrapText="1"/>
    </xf>
    <xf numFmtId="0" fontId="34" fillId="0" borderId="0" xfId="0" applyFont="1" applyAlignment="1">
      <alignment horizontal="justify" vertical="center"/>
    </xf>
    <xf numFmtId="0" fontId="28" fillId="0" borderId="69" xfId="0" applyFont="1" applyBorder="1" applyAlignment="1" applyProtection="1">
      <protection locked="0"/>
    </xf>
    <xf numFmtId="0" fontId="28" fillId="0" borderId="0" xfId="0" applyFont="1" applyBorder="1" applyAlignment="1" applyProtection="1">
      <protection locked="0"/>
    </xf>
    <xf numFmtId="0" fontId="28" fillId="0" borderId="60" xfId="0" applyFont="1" applyBorder="1" applyAlignment="1" applyProtection="1">
      <protection locked="0"/>
    </xf>
    <xf numFmtId="0" fontId="7" fillId="0" borderId="55" xfId="0" applyFont="1" applyBorder="1" applyAlignment="1" applyProtection="1">
      <alignment horizontal="center" wrapText="1"/>
    </xf>
    <xf numFmtId="0" fontId="28" fillId="0" borderId="56" xfId="0" applyFont="1" applyBorder="1" applyAlignment="1" applyProtection="1"/>
    <xf numFmtId="0" fontId="28" fillId="0" borderId="66" xfId="0" applyFont="1" applyBorder="1" applyAlignment="1" applyProtection="1"/>
    <xf numFmtId="0" fontId="20" fillId="0" borderId="56" xfId="3" applyFont="1" applyBorder="1" applyAlignment="1" applyProtection="1">
      <alignment horizontal="left" vertical="center" wrapText="1"/>
    </xf>
    <xf numFmtId="0" fontId="8" fillId="0" borderId="48"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28" fillId="0" borderId="49" xfId="0" applyFont="1" applyBorder="1" applyAlignment="1" applyProtection="1">
      <alignment vertical="center" wrapText="1"/>
    </xf>
    <xf numFmtId="0" fontId="28" fillId="0" borderId="49" xfId="0" applyFont="1" applyBorder="1" applyAlignment="1" applyProtection="1"/>
    <xf numFmtId="0" fontId="28" fillId="0" borderId="64" xfId="0" applyFont="1" applyBorder="1" applyAlignment="1" applyProtection="1"/>
    <xf numFmtId="0" fontId="7" fillId="0" borderId="56" xfId="0" applyFont="1" applyBorder="1" applyAlignment="1" applyProtection="1">
      <alignment horizontal="center" wrapText="1"/>
    </xf>
    <xf numFmtId="0" fontId="7" fillId="0" borderId="66" xfId="0" applyFont="1" applyBorder="1" applyAlignment="1" applyProtection="1">
      <alignment horizontal="center" wrapText="1"/>
    </xf>
    <xf numFmtId="0" fontId="7" fillId="0" borderId="69" xfId="0" applyFont="1" applyBorder="1" applyAlignment="1" applyProtection="1">
      <alignment horizontal="center"/>
    </xf>
    <xf numFmtId="0" fontId="7" fillId="0" borderId="0" xfId="0" applyFont="1" applyBorder="1" applyAlignment="1" applyProtection="1">
      <alignment horizontal="center"/>
    </xf>
    <xf numFmtId="0" fontId="7" fillId="0" borderId="60" xfId="0" applyFont="1" applyBorder="1" applyAlignment="1" applyProtection="1">
      <alignment horizontal="center"/>
    </xf>
    <xf numFmtId="0" fontId="7" fillId="0" borderId="45" xfId="0" applyFont="1" applyBorder="1" applyAlignment="1" applyProtection="1">
      <alignment horizontal="center"/>
    </xf>
    <xf numFmtId="0" fontId="7" fillId="0" borderId="39" xfId="0" applyFont="1" applyBorder="1" applyAlignment="1" applyProtection="1">
      <alignment horizontal="center"/>
    </xf>
    <xf numFmtId="0" fontId="7" fillId="0" borderId="46" xfId="0" applyFont="1" applyBorder="1" applyAlignment="1" applyProtection="1">
      <alignment horizontal="center"/>
    </xf>
    <xf numFmtId="0" fontId="28" fillId="0" borderId="0" xfId="0" applyFont="1" applyBorder="1" applyAlignment="1" applyProtection="1"/>
    <xf numFmtId="0" fontId="28" fillId="0" borderId="60" xfId="0" applyFont="1" applyBorder="1" applyAlignment="1" applyProtection="1"/>
    <xf numFmtId="0" fontId="28" fillId="0" borderId="39" xfId="0" applyFont="1" applyBorder="1" applyAlignment="1" applyProtection="1"/>
    <xf numFmtId="0" fontId="28" fillId="0" borderId="46" xfId="0" applyFont="1" applyBorder="1" applyAlignment="1" applyProtection="1"/>
    <xf numFmtId="0" fontId="17" fillId="0" borderId="56" xfId="3" applyFont="1" applyFill="1" applyBorder="1" applyAlignment="1" applyProtection="1">
      <alignment vertical="center" wrapText="1"/>
    </xf>
    <xf numFmtId="0" fontId="8" fillId="0" borderId="64" xfId="0" applyFont="1" applyBorder="1" applyAlignment="1" applyProtection="1">
      <alignment horizontal="center" vertical="center" wrapText="1"/>
    </xf>
    <xf numFmtId="0" fontId="14" fillId="0" borderId="69"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22" fillId="8" borderId="34" xfId="3" applyFont="1" applyFill="1" applyBorder="1" applyAlignment="1" applyProtection="1">
      <alignment horizontal="left" vertical="center" wrapText="1"/>
    </xf>
    <xf numFmtId="0" fontId="22" fillId="8" borderId="32" xfId="3" applyFont="1" applyFill="1" applyBorder="1" applyAlignment="1" applyProtection="1">
      <alignment horizontal="left" vertical="center" wrapText="1"/>
    </xf>
    <xf numFmtId="0" fontId="28" fillId="0" borderId="32" xfId="0" applyFont="1" applyBorder="1" applyAlignment="1" applyProtection="1">
      <alignment horizontal="left" vertical="center" wrapText="1"/>
    </xf>
    <xf numFmtId="0" fontId="28" fillId="0" borderId="29" xfId="0" applyFont="1" applyBorder="1" applyAlignment="1" applyProtection="1">
      <alignment horizontal="left" vertical="center" wrapText="1"/>
    </xf>
    <xf numFmtId="0" fontId="6" fillId="7" borderId="34" xfId="3" applyFont="1" applyFill="1" applyBorder="1" applyAlignment="1" applyProtection="1">
      <alignment horizontal="left" vertical="center" wrapText="1"/>
    </xf>
    <xf numFmtId="0" fontId="6" fillId="7" borderId="32" xfId="3" applyFont="1" applyFill="1" applyBorder="1" applyAlignment="1" applyProtection="1">
      <alignment horizontal="left" vertical="center" wrapText="1"/>
    </xf>
    <xf numFmtId="0" fontId="28" fillId="0" borderId="29" xfId="0" applyFont="1" applyBorder="1" applyAlignment="1" applyProtection="1"/>
    <xf numFmtId="0" fontId="28" fillId="0" borderId="34" xfId="3" applyFont="1" applyBorder="1" applyAlignment="1" applyProtection="1">
      <alignment vertical="center" wrapText="1"/>
    </xf>
    <xf numFmtId="0" fontId="28" fillId="0" borderId="32" xfId="3" applyFont="1" applyBorder="1" applyAlignment="1" applyProtection="1">
      <alignment vertical="center" wrapText="1"/>
    </xf>
    <xf numFmtId="0" fontId="28" fillId="0" borderId="32" xfId="0" applyFont="1" applyBorder="1" applyAlignment="1" applyProtection="1">
      <alignment vertical="center" wrapText="1"/>
    </xf>
    <xf numFmtId="0" fontId="28" fillId="0" borderId="29" xfId="0" applyFont="1" applyBorder="1" applyAlignment="1" applyProtection="1">
      <alignment vertical="center" wrapText="1"/>
    </xf>
    <xf numFmtId="0" fontId="5" fillId="0" borderId="34" xfId="3" applyFont="1" applyFill="1" applyBorder="1" applyAlignment="1" applyProtection="1">
      <alignment horizontal="left" vertical="center" wrapText="1"/>
    </xf>
    <xf numFmtId="0" fontId="5" fillId="0" borderId="32" xfId="3" applyFont="1" applyFill="1" applyBorder="1" applyAlignment="1" applyProtection="1">
      <alignment horizontal="left" vertical="center" wrapText="1"/>
    </xf>
    <xf numFmtId="0" fontId="28" fillId="0" borderId="29" xfId="0" applyFont="1" applyBorder="1" applyAlignment="1" applyProtection="1">
      <alignment vertical="center"/>
    </xf>
    <xf numFmtId="0" fontId="36" fillId="8" borderId="34" xfId="4" applyFont="1" applyFill="1" applyBorder="1" applyAlignment="1" applyProtection="1">
      <alignment horizontal="left" vertical="center" wrapText="1"/>
    </xf>
    <xf numFmtId="0" fontId="36" fillId="8" borderId="32" xfId="4" quotePrefix="1" applyFont="1" applyFill="1" applyBorder="1" applyAlignment="1" applyProtection="1">
      <alignment horizontal="left" vertical="center" wrapText="1"/>
    </xf>
    <xf numFmtId="0" fontId="36" fillId="0" borderId="32" xfId="0" applyFont="1" applyBorder="1" applyAlignment="1" applyProtection="1">
      <alignment horizontal="left" vertical="center" wrapText="1"/>
    </xf>
    <xf numFmtId="0" fontId="36" fillId="0" borderId="29" xfId="0" applyFont="1" applyBorder="1" applyAlignment="1" applyProtection="1">
      <alignment horizontal="left" vertical="center" wrapText="1"/>
    </xf>
    <xf numFmtId="0" fontId="3" fillId="7" borderId="34" xfId="3" applyFont="1" applyFill="1" applyBorder="1" applyAlignment="1" applyProtection="1">
      <alignment horizontal="left" vertical="center" wrapText="1"/>
    </xf>
    <xf numFmtId="0" fontId="3" fillId="7" borderId="32" xfId="3" applyFont="1" applyFill="1" applyBorder="1" applyAlignment="1" applyProtection="1">
      <alignment horizontal="left" vertical="center" wrapText="1"/>
    </xf>
    <xf numFmtId="0" fontId="36" fillId="0" borderId="29" xfId="0" applyFont="1" applyBorder="1" applyAlignment="1" applyProtection="1"/>
    <xf numFmtId="0" fontId="13" fillId="0" borderId="0" xfId="4" applyFont="1" applyFill="1" applyBorder="1" applyAlignment="1" applyProtection="1">
      <alignment horizontal="left" vertical="center"/>
    </xf>
    <xf numFmtId="0" fontId="13"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8" fillId="0" borderId="0" xfId="4" applyFont="1" applyFill="1" applyBorder="1" applyAlignment="1" applyProtection="1">
      <alignment vertical="center" wrapText="1"/>
    </xf>
    <xf numFmtId="0" fontId="37" fillId="0" borderId="0" xfId="4" applyFont="1" applyFill="1" applyBorder="1" applyAlignment="1" applyProtection="1">
      <alignment vertical="center" wrapText="1"/>
    </xf>
    <xf numFmtId="0" fontId="1" fillId="0" borderId="0" xfId="4" applyFont="1" applyFill="1" applyBorder="1" applyAlignment="1" applyProtection="1">
      <alignment vertical="center" wrapText="1"/>
    </xf>
    <xf numFmtId="4" fontId="13" fillId="0" borderId="0" xfId="4" applyNumberFormat="1" applyFont="1" applyFill="1" applyBorder="1" applyProtection="1"/>
    <xf numFmtId="169" fontId="13" fillId="0" borderId="0" xfId="4" applyNumberFormat="1" applyFont="1" applyFill="1" applyBorder="1" applyProtection="1"/>
    <xf numFmtId="0" fontId="13" fillId="0" borderId="0" xfId="4" applyFont="1" applyFill="1" applyBorder="1" applyAlignment="1" applyProtection="1">
      <alignment vertical="center" wrapText="1"/>
    </xf>
    <xf numFmtId="0" fontId="13" fillId="0" borderId="0" xfId="4" applyFont="1" applyFill="1" applyBorder="1" applyProtection="1"/>
  </cellXfs>
  <cellStyles count="5">
    <cellStyle name="Euro" xfId="1"/>
    <cellStyle name="Normální 2" xfId="2"/>
    <cellStyle name="Standard" xfId="0" builtinId="0"/>
    <cellStyle name="Standard_BeleglisteNeu" xfId="3"/>
    <cellStyle name="Standard_BeleglisteNeu 10" xfId="4"/>
  </cellStyles>
  <dxfs count="6">
    <dxf>
      <font>
        <color rgb="FF9C0006"/>
      </font>
      <fill>
        <patternFill>
          <bgColor rgb="FFFFC7CE"/>
        </patternFill>
      </fill>
    </dxf>
    <dxf>
      <font>
        <color rgb="FF9C0006"/>
      </font>
      <fill>
        <patternFill>
          <bgColor rgb="FFFFC7CE"/>
        </patternFill>
      </fill>
    </dxf>
    <dxf>
      <fill>
        <patternFill>
          <bgColor indexed="10"/>
        </patternFill>
      </fill>
    </dxf>
    <dxf>
      <fill>
        <patternFill patternType="solid">
          <bgColor indexed="10"/>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99</xdr:row>
      <xdr:rowOff>120770</xdr:rowOff>
    </xdr:from>
    <xdr:to>
      <xdr:col>9</xdr:col>
      <xdr:colOff>741873</xdr:colOff>
      <xdr:row>101</xdr:row>
      <xdr:rowOff>103517</xdr:rowOff>
    </xdr:to>
    <xdr:sp macro="" textlink="">
      <xdr:nvSpPr>
        <xdr:cNvPr id="2" name="Textfeld 1"/>
        <xdr:cNvSpPr txBox="1"/>
      </xdr:nvSpPr>
      <xdr:spPr>
        <a:xfrm>
          <a:off x="0" y="23601872"/>
          <a:ext cx="10403457" cy="690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b="1">
              <a:solidFill>
                <a:schemeClr val="dk1"/>
              </a:solidFill>
              <a:effectLst/>
              <a:latin typeface="+mn-lt"/>
              <a:ea typeface="+mn-ea"/>
              <a:cs typeface="+mn-cs"/>
            </a:rPr>
            <a:t>Sächsische Aufbaubank – Förderbank –  Geschäftsadresse Leipzig: </a:t>
          </a:r>
          <a:r>
            <a:rPr lang="de-DE" sz="1050">
              <a:solidFill>
                <a:schemeClr val="dk1"/>
              </a:solidFill>
              <a:effectLst/>
              <a:latin typeface="+mn-lt"/>
              <a:ea typeface="+mn-ea"/>
              <a:cs typeface="+mn-cs"/>
            </a:rPr>
            <a:t>Gerberstraße 5, 04105 Leipzig</a:t>
          </a:r>
          <a:r>
            <a:rPr lang="de-DE" sz="1050" b="1">
              <a:solidFill>
                <a:schemeClr val="dk1"/>
              </a:solidFill>
              <a:effectLst/>
              <a:latin typeface="+mn-lt"/>
              <a:ea typeface="+mn-ea"/>
              <a:cs typeface="+mn-cs"/>
            </a:rPr>
            <a:t>  Postanschrift: </a:t>
          </a:r>
          <a:r>
            <a:rPr lang="de-DE" sz="1050">
              <a:solidFill>
                <a:schemeClr val="dk1"/>
              </a:solidFill>
              <a:effectLst/>
              <a:latin typeface="+mn-lt"/>
              <a:ea typeface="+mn-ea"/>
              <a:cs typeface="+mn-cs"/>
            </a:rPr>
            <a:t>04022 Leipzig</a:t>
          </a:r>
          <a:r>
            <a:rPr lang="de-DE" sz="1050" b="1">
              <a:solidFill>
                <a:schemeClr val="dk1"/>
              </a:solidFill>
              <a:effectLst/>
              <a:latin typeface="+mn-lt"/>
              <a:ea typeface="+mn-ea"/>
              <a:cs typeface="+mn-cs"/>
            </a:rPr>
            <a:t>  Telefon </a:t>
          </a:r>
          <a:r>
            <a:rPr lang="de-DE" sz="1050">
              <a:solidFill>
                <a:schemeClr val="dk1"/>
              </a:solidFill>
              <a:effectLst/>
              <a:latin typeface="+mn-lt"/>
              <a:ea typeface="+mn-ea"/>
              <a:cs typeface="+mn-cs"/>
            </a:rPr>
            <a:t>0341 70292-0</a:t>
          </a:r>
          <a:r>
            <a:rPr lang="de-DE" sz="1050" b="1">
              <a:solidFill>
                <a:schemeClr val="dk1"/>
              </a:solidFill>
              <a:effectLst/>
              <a:latin typeface="+mn-lt"/>
              <a:ea typeface="+mn-ea"/>
              <a:cs typeface="+mn-cs"/>
            </a:rPr>
            <a:t> Telefax </a:t>
          </a:r>
          <a:r>
            <a:rPr lang="de-DE" sz="1050">
              <a:solidFill>
                <a:schemeClr val="dk1"/>
              </a:solidFill>
              <a:effectLst/>
              <a:latin typeface="+mn-lt"/>
              <a:ea typeface="+mn-ea"/>
              <a:cs typeface="+mn-cs"/>
            </a:rPr>
            <a:t>0341 70292-4000</a:t>
          </a:r>
          <a:r>
            <a:rPr lang="de-DE" sz="1050" baseline="0">
              <a:solidFill>
                <a:schemeClr val="dk1"/>
              </a:solidFill>
              <a:effectLst/>
              <a:latin typeface="+mn-lt"/>
              <a:ea typeface="+mn-ea"/>
              <a:cs typeface="+mn-cs"/>
            </a:rPr>
            <a:t>   </a:t>
          </a:r>
          <a:r>
            <a:rPr lang="de-DE" sz="1050" b="1">
              <a:solidFill>
                <a:schemeClr val="dk1"/>
              </a:solidFill>
              <a:effectLst/>
              <a:latin typeface="+mn-lt"/>
              <a:ea typeface="+mn-ea"/>
              <a:cs typeface="+mn-cs"/>
            </a:rPr>
            <a:t>Geschäftsadresse Dresden: </a:t>
          </a:r>
          <a:r>
            <a:rPr lang="de-DE" sz="1050">
              <a:solidFill>
                <a:schemeClr val="dk1"/>
              </a:solidFill>
              <a:effectLst/>
              <a:latin typeface="+mn-lt"/>
              <a:ea typeface="+mn-ea"/>
              <a:cs typeface="+mn-cs"/>
            </a:rPr>
            <a:t>Pirnaische Straße 9, 01069 Dresden  </a:t>
          </a:r>
          <a:r>
            <a:rPr lang="de-DE" sz="1050" b="1">
              <a:solidFill>
                <a:schemeClr val="dk1"/>
              </a:solidFill>
              <a:effectLst/>
              <a:latin typeface="+mn-lt"/>
              <a:ea typeface="+mn-ea"/>
              <a:cs typeface="+mn-cs"/>
            </a:rPr>
            <a:t>Postanschrift:</a:t>
          </a:r>
          <a:r>
            <a:rPr lang="de-DE" sz="1050">
              <a:solidFill>
                <a:schemeClr val="dk1"/>
              </a:solidFill>
              <a:effectLst/>
              <a:latin typeface="+mn-lt"/>
              <a:ea typeface="+mn-ea"/>
              <a:cs typeface="+mn-cs"/>
            </a:rPr>
            <a:t> 01054 Dresden </a:t>
          </a:r>
          <a:r>
            <a:rPr lang="de-DE" sz="1050" b="1">
              <a:solidFill>
                <a:schemeClr val="dk1"/>
              </a:solidFill>
              <a:effectLst/>
              <a:latin typeface="+mn-lt"/>
              <a:ea typeface="+mn-ea"/>
              <a:cs typeface="+mn-cs"/>
            </a:rPr>
            <a:t>Telefon</a:t>
          </a:r>
          <a:r>
            <a:rPr lang="de-DE" sz="1050">
              <a:solidFill>
                <a:schemeClr val="dk1"/>
              </a:solidFill>
              <a:effectLst/>
              <a:latin typeface="+mn-lt"/>
              <a:ea typeface="+mn-ea"/>
              <a:cs typeface="+mn-cs"/>
            </a:rPr>
            <a:t> 0351 4910-0  </a:t>
          </a:r>
          <a:r>
            <a:rPr lang="de-DE" sz="1050" b="1">
              <a:solidFill>
                <a:schemeClr val="dk1"/>
              </a:solidFill>
              <a:effectLst/>
              <a:latin typeface="+mn-lt"/>
              <a:ea typeface="+mn-ea"/>
              <a:cs typeface="+mn-cs"/>
            </a:rPr>
            <a:t>Telefax</a:t>
          </a:r>
          <a:r>
            <a:rPr lang="de-DE" sz="1050">
              <a:solidFill>
                <a:schemeClr val="dk1"/>
              </a:solidFill>
              <a:effectLst/>
              <a:latin typeface="+mn-lt"/>
              <a:ea typeface="+mn-ea"/>
              <a:cs typeface="+mn-cs"/>
            </a:rPr>
            <a:t> 0351 4910-4000   </a:t>
          </a:r>
          <a:r>
            <a:rPr lang="de-DE" sz="1050" baseline="0">
              <a:solidFill>
                <a:schemeClr val="dk1"/>
              </a:solidFill>
              <a:effectLst/>
              <a:latin typeface="+mn-lt"/>
              <a:ea typeface="+mn-ea"/>
              <a:cs typeface="+mn-cs"/>
            </a:rPr>
            <a:t>  </a:t>
          </a:r>
        </a:p>
        <a:p>
          <a:r>
            <a:rPr lang="de-DE" sz="1050" b="1">
              <a:solidFill>
                <a:schemeClr val="dk1"/>
              </a:solidFill>
              <a:effectLst/>
              <a:latin typeface="+mn-lt"/>
              <a:ea typeface="+mn-ea"/>
              <a:cs typeface="+mn-cs"/>
            </a:rPr>
            <a:t>SWIFT/BIC:</a:t>
          </a:r>
          <a:r>
            <a:rPr lang="de-DE" sz="1050">
              <a:solidFill>
                <a:schemeClr val="dk1"/>
              </a:solidFill>
              <a:effectLst/>
              <a:latin typeface="+mn-lt"/>
              <a:ea typeface="+mn-ea"/>
              <a:cs typeface="+mn-cs"/>
            </a:rPr>
            <a:t> SABDDE81XXX    </a:t>
          </a:r>
          <a:r>
            <a:rPr lang="de-DE" sz="1050" b="1">
              <a:solidFill>
                <a:schemeClr val="dk1"/>
              </a:solidFill>
              <a:effectLst/>
              <a:latin typeface="+mn-lt"/>
              <a:ea typeface="+mn-ea"/>
              <a:cs typeface="+mn-cs"/>
            </a:rPr>
            <a:t>Gläubiger-ID:</a:t>
          </a:r>
          <a:r>
            <a:rPr lang="de-DE" sz="1050">
              <a:solidFill>
                <a:schemeClr val="dk1"/>
              </a:solidFill>
              <a:effectLst/>
              <a:latin typeface="+mn-lt"/>
              <a:ea typeface="+mn-ea"/>
              <a:cs typeface="+mn-cs"/>
            </a:rPr>
            <a:t> DE42ZZZ00000034715    </a:t>
          </a:r>
          <a:r>
            <a:rPr lang="de-DE" sz="1050" b="1">
              <a:solidFill>
                <a:schemeClr val="dk1"/>
              </a:solidFill>
              <a:effectLst/>
              <a:latin typeface="+mn-lt"/>
              <a:ea typeface="+mn-ea"/>
              <a:cs typeface="+mn-cs"/>
            </a:rPr>
            <a:t>USt-ID:</a:t>
          </a:r>
          <a:r>
            <a:rPr lang="de-DE" sz="1050">
              <a:solidFill>
                <a:schemeClr val="dk1"/>
              </a:solidFill>
              <a:effectLst/>
              <a:latin typeface="+mn-lt"/>
              <a:ea typeface="+mn-ea"/>
              <a:cs typeface="+mn-cs"/>
            </a:rPr>
            <a:t> DE179593934   </a:t>
          </a:r>
          <a:r>
            <a:rPr lang="de-DE" sz="1050" b="1">
              <a:solidFill>
                <a:schemeClr val="dk1"/>
              </a:solidFill>
              <a:effectLst/>
              <a:latin typeface="+mn-lt"/>
              <a:ea typeface="+mn-ea"/>
              <a:cs typeface="+mn-cs"/>
            </a:rPr>
            <a:t>Internet:</a:t>
          </a:r>
          <a:r>
            <a:rPr lang="de-DE" sz="1050">
              <a:solidFill>
                <a:schemeClr val="dk1"/>
              </a:solidFill>
              <a:effectLst/>
              <a:latin typeface="+mn-lt"/>
              <a:ea typeface="+mn-ea"/>
              <a:cs typeface="+mn-cs"/>
            </a:rPr>
            <a:t> www.sab.sachsen.de</a:t>
          </a:r>
          <a:endParaRPr lang="de-DE" sz="105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11</xdr:col>
      <xdr:colOff>69012</xdr:colOff>
      <xdr:row>99</xdr:row>
      <xdr:rowOff>103517</xdr:rowOff>
    </xdr:from>
    <xdr:to>
      <xdr:col>21</xdr:col>
      <xdr:colOff>0</xdr:colOff>
      <xdr:row>101</xdr:row>
      <xdr:rowOff>103517</xdr:rowOff>
    </xdr:to>
    <xdr:sp macro="" textlink="">
      <xdr:nvSpPr>
        <xdr:cNvPr id="3" name="Textfeld 2"/>
        <xdr:cNvSpPr txBox="1"/>
      </xdr:nvSpPr>
      <xdr:spPr>
        <a:xfrm>
          <a:off x="11593902" y="23584619"/>
          <a:ext cx="10455214" cy="707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b="1">
              <a:solidFill>
                <a:schemeClr val="dk1"/>
              </a:solidFill>
              <a:effectLst/>
              <a:latin typeface="+mn-lt"/>
              <a:ea typeface="+mn-ea"/>
              <a:cs typeface="+mn-cs"/>
            </a:rPr>
            <a:t>Saská rozvojová banka – dotační banka –  Obchodní adresa Lipsko: </a:t>
          </a:r>
          <a:r>
            <a:rPr lang="de-DE" sz="1050">
              <a:solidFill>
                <a:schemeClr val="dk1"/>
              </a:solidFill>
              <a:effectLst/>
              <a:latin typeface="+mn-lt"/>
              <a:ea typeface="+mn-ea"/>
              <a:cs typeface="+mn-cs"/>
            </a:rPr>
            <a:t>Gerberstraße 5, 04105 Leipzig</a:t>
          </a:r>
          <a:r>
            <a:rPr lang="de-DE" sz="1050" b="1">
              <a:solidFill>
                <a:schemeClr val="dk1"/>
              </a:solidFill>
              <a:effectLst/>
              <a:latin typeface="+mn-lt"/>
              <a:ea typeface="+mn-ea"/>
              <a:cs typeface="+mn-cs"/>
            </a:rPr>
            <a:t>   Poštovní adresa: </a:t>
          </a:r>
          <a:r>
            <a:rPr lang="de-DE" sz="1050">
              <a:solidFill>
                <a:schemeClr val="dk1"/>
              </a:solidFill>
              <a:effectLst/>
              <a:latin typeface="+mn-lt"/>
              <a:ea typeface="+mn-ea"/>
              <a:cs typeface="+mn-cs"/>
            </a:rPr>
            <a:t>04022 Leipzig  </a:t>
          </a:r>
          <a:r>
            <a:rPr lang="de-DE" sz="1050" b="1">
              <a:solidFill>
                <a:schemeClr val="dk1"/>
              </a:solidFill>
              <a:effectLst/>
              <a:latin typeface="+mn-lt"/>
              <a:ea typeface="+mn-ea"/>
              <a:cs typeface="+mn-cs"/>
            </a:rPr>
            <a:t>Telefon </a:t>
          </a:r>
          <a:r>
            <a:rPr lang="de-DE" sz="1050">
              <a:solidFill>
                <a:schemeClr val="dk1"/>
              </a:solidFill>
              <a:effectLst/>
              <a:latin typeface="+mn-lt"/>
              <a:ea typeface="+mn-ea"/>
              <a:cs typeface="+mn-cs"/>
            </a:rPr>
            <a:t>0341 70292-0</a:t>
          </a:r>
          <a:r>
            <a:rPr lang="de-DE" sz="1050" b="1" baseline="0">
              <a:solidFill>
                <a:schemeClr val="dk1"/>
              </a:solidFill>
              <a:effectLst/>
              <a:latin typeface="+mn-lt"/>
              <a:ea typeface="+mn-ea"/>
              <a:cs typeface="+mn-cs"/>
            </a:rPr>
            <a:t>  </a:t>
          </a:r>
          <a:r>
            <a:rPr lang="de-DE" sz="1050" b="1">
              <a:solidFill>
                <a:schemeClr val="dk1"/>
              </a:solidFill>
              <a:effectLst/>
              <a:latin typeface="+mn-lt"/>
              <a:ea typeface="+mn-ea"/>
              <a:cs typeface="+mn-cs"/>
            </a:rPr>
            <a:t>Telefax </a:t>
          </a:r>
          <a:r>
            <a:rPr lang="de-DE" sz="1050">
              <a:solidFill>
                <a:schemeClr val="dk1"/>
              </a:solidFill>
              <a:effectLst/>
              <a:latin typeface="+mn-lt"/>
              <a:ea typeface="+mn-ea"/>
              <a:cs typeface="+mn-cs"/>
            </a:rPr>
            <a:t>0341 70292-4000</a:t>
          </a:r>
          <a:r>
            <a:rPr lang="de-DE" sz="1050" baseline="0">
              <a:solidFill>
                <a:schemeClr val="dk1"/>
              </a:solidFill>
              <a:effectLst/>
              <a:latin typeface="+mn-lt"/>
              <a:ea typeface="+mn-ea"/>
              <a:cs typeface="+mn-cs"/>
            </a:rPr>
            <a:t>   </a:t>
          </a:r>
          <a:r>
            <a:rPr lang="de-DE" sz="1050" b="1">
              <a:solidFill>
                <a:schemeClr val="dk1"/>
              </a:solidFill>
              <a:effectLst/>
              <a:latin typeface="+mn-lt"/>
              <a:ea typeface="+mn-ea"/>
              <a:cs typeface="+mn-cs"/>
            </a:rPr>
            <a:t>Obchodní adresa Drážďany:  </a:t>
          </a:r>
          <a:r>
            <a:rPr lang="de-DE" sz="1050">
              <a:solidFill>
                <a:schemeClr val="dk1"/>
              </a:solidFill>
              <a:effectLst/>
              <a:latin typeface="+mn-lt"/>
              <a:ea typeface="+mn-ea"/>
              <a:cs typeface="+mn-cs"/>
            </a:rPr>
            <a:t>Pirnaische Straße 9,  01069 Dresden</a:t>
          </a:r>
          <a:r>
            <a:rPr lang="de-DE" sz="1050" b="1">
              <a:solidFill>
                <a:schemeClr val="dk1"/>
              </a:solidFill>
              <a:effectLst/>
              <a:latin typeface="+mn-lt"/>
              <a:ea typeface="+mn-ea"/>
              <a:cs typeface="+mn-cs"/>
            </a:rPr>
            <a:t>    </a:t>
          </a:r>
        </a:p>
        <a:p>
          <a:r>
            <a:rPr lang="de-DE" sz="1050" b="1">
              <a:solidFill>
                <a:schemeClr val="dk1"/>
              </a:solidFill>
              <a:effectLst/>
              <a:latin typeface="+mn-lt"/>
              <a:ea typeface="+mn-ea"/>
              <a:cs typeface="+mn-cs"/>
            </a:rPr>
            <a:t>Poštovní adresa: </a:t>
          </a:r>
          <a:r>
            <a:rPr lang="de-DE" sz="1050">
              <a:solidFill>
                <a:schemeClr val="dk1"/>
              </a:solidFill>
              <a:effectLst/>
              <a:latin typeface="+mn-lt"/>
              <a:ea typeface="+mn-ea"/>
              <a:cs typeface="+mn-cs"/>
            </a:rPr>
            <a:t>01054 Dresden</a:t>
          </a:r>
          <a:r>
            <a:rPr lang="de-DE" sz="1050" b="1">
              <a:solidFill>
                <a:schemeClr val="dk1"/>
              </a:solidFill>
              <a:effectLst/>
              <a:latin typeface="+mn-lt"/>
              <a:ea typeface="+mn-ea"/>
              <a:cs typeface="+mn-cs"/>
            </a:rPr>
            <a:t>   Telefon </a:t>
          </a:r>
          <a:r>
            <a:rPr lang="de-DE" sz="1050">
              <a:solidFill>
                <a:schemeClr val="dk1"/>
              </a:solidFill>
              <a:effectLst/>
              <a:latin typeface="+mn-lt"/>
              <a:ea typeface="+mn-ea"/>
              <a:cs typeface="+mn-cs"/>
            </a:rPr>
            <a:t>0351 4910-0</a:t>
          </a:r>
          <a:r>
            <a:rPr lang="de-DE" sz="1050" b="1">
              <a:solidFill>
                <a:schemeClr val="dk1"/>
              </a:solidFill>
              <a:effectLst/>
              <a:latin typeface="+mn-lt"/>
              <a:ea typeface="+mn-ea"/>
              <a:cs typeface="+mn-cs"/>
            </a:rPr>
            <a:t>    Telefax </a:t>
          </a:r>
          <a:r>
            <a:rPr lang="de-DE" sz="1050">
              <a:solidFill>
                <a:schemeClr val="dk1"/>
              </a:solidFill>
              <a:effectLst/>
              <a:latin typeface="+mn-lt"/>
              <a:ea typeface="+mn-ea"/>
              <a:cs typeface="+mn-cs"/>
            </a:rPr>
            <a:t>0351 4910-4000</a:t>
          </a:r>
          <a:r>
            <a:rPr lang="de-DE" sz="1050" baseline="0">
              <a:solidFill>
                <a:schemeClr val="dk1"/>
              </a:solidFill>
              <a:effectLst/>
              <a:latin typeface="+mn-lt"/>
              <a:ea typeface="+mn-ea"/>
              <a:cs typeface="+mn-cs"/>
            </a:rPr>
            <a:t>     </a:t>
          </a:r>
        </a:p>
        <a:p>
          <a:r>
            <a:rPr lang="de-DE" sz="1050" b="1">
              <a:solidFill>
                <a:schemeClr val="dk1"/>
              </a:solidFill>
              <a:effectLst/>
              <a:latin typeface="+mn-lt"/>
              <a:ea typeface="+mn-ea"/>
              <a:cs typeface="+mn-cs"/>
            </a:rPr>
            <a:t>SWIFT/BIC: </a:t>
          </a:r>
          <a:r>
            <a:rPr lang="de-DE" sz="1050">
              <a:solidFill>
                <a:schemeClr val="dk1"/>
              </a:solidFill>
              <a:effectLst/>
              <a:latin typeface="+mn-lt"/>
              <a:ea typeface="+mn-ea"/>
              <a:cs typeface="+mn-cs"/>
            </a:rPr>
            <a:t>SABDDE81XXX     </a:t>
          </a:r>
          <a:r>
            <a:rPr lang="de-DE" sz="1050" b="1">
              <a:solidFill>
                <a:schemeClr val="dk1"/>
              </a:solidFill>
              <a:effectLst/>
              <a:latin typeface="+mn-lt"/>
              <a:ea typeface="+mn-ea"/>
              <a:cs typeface="+mn-cs"/>
            </a:rPr>
            <a:t>Kód příjemce inkasa: </a:t>
          </a:r>
          <a:r>
            <a:rPr lang="de-DE" sz="1050">
              <a:solidFill>
                <a:schemeClr val="dk1"/>
              </a:solidFill>
              <a:effectLst/>
              <a:latin typeface="+mn-lt"/>
              <a:ea typeface="+mn-ea"/>
              <a:cs typeface="+mn-cs"/>
            </a:rPr>
            <a:t>DE42ZZZ00000034715      </a:t>
          </a:r>
          <a:r>
            <a:rPr lang="de-DE" sz="1050" b="1">
              <a:solidFill>
                <a:schemeClr val="dk1"/>
              </a:solidFill>
              <a:effectLst/>
              <a:latin typeface="+mn-lt"/>
              <a:ea typeface="+mn-ea"/>
              <a:cs typeface="+mn-cs"/>
            </a:rPr>
            <a:t>Ust-ID (DIČ): </a:t>
          </a:r>
          <a:r>
            <a:rPr lang="de-DE" sz="1050">
              <a:solidFill>
                <a:schemeClr val="dk1"/>
              </a:solidFill>
              <a:effectLst/>
              <a:latin typeface="+mn-lt"/>
              <a:ea typeface="+mn-ea"/>
              <a:cs typeface="+mn-cs"/>
            </a:rPr>
            <a:t>DE179593934</a:t>
          </a:r>
          <a:r>
            <a:rPr lang="de-DE" sz="1050" b="1">
              <a:solidFill>
                <a:schemeClr val="dk1"/>
              </a:solidFill>
              <a:effectLst/>
              <a:latin typeface="+mn-lt"/>
              <a:ea typeface="+mn-ea"/>
              <a:cs typeface="+mn-cs"/>
            </a:rPr>
            <a:t>      Internet: </a:t>
          </a:r>
          <a:r>
            <a:rPr lang="de-DE" sz="1050">
              <a:solidFill>
                <a:schemeClr val="dk1"/>
              </a:solidFill>
              <a:effectLst/>
              <a:latin typeface="+mn-lt"/>
              <a:ea typeface="+mn-ea"/>
              <a:cs typeface="+mn-cs"/>
            </a:rPr>
            <a:t>www.sab.sachsen.de</a:t>
          </a:r>
          <a:endParaRPr lang="de-DE"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E101"/>
  <sheetViews>
    <sheetView showGridLines="0" showRowColHeaders="0" showRuler="0" view="pageBreakPreview" zoomScale="50" zoomScaleNormal="60" zoomScaleSheetLayoutView="50" zoomScalePageLayoutView="70" workbookViewId="0">
      <selection activeCell="H1" sqref="H1:H2"/>
    </sheetView>
  </sheetViews>
  <sheetFormatPr baseColWidth="10" defaultColWidth="0" defaultRowHeight="13.6" outlineLevelCol="2" x14ac:dyDescent="0.2"/>
  <cols>
    <col min="1" max="2" width="9.125" style="70" customWidth="1"/>
    <col min="3" max="3" width="30.375" style="70" customWidth="1"/>
    <col min="4" max="5" width="10.125" style="70" customWidth="1"/>
    <col min="6" max="6" width="9" style="70" customWidth="1"/>
    <col min="7" max="7" width="24" style="70" customWidth="1"/>
    <col min="8" max="8" width="17.125" style="70" customWidth="1"/>
    <col min="9" max="9" width="20.125" style="70" customWidth="1"/>
    <col min="10" max="10" width="12.625" style="70" customWidth="1"/>
    <col min="11" max="11" width="14.25" style="70" customWidth="1"/>
    <col min="12" max="12" width="19.125" style="70" customWidth="1"/>
    <col min="13" max="13" width="11.125" style="70" customWidth="1"/>
    <col min="14" max="14" width="11.75" style="70" customWidth="1"/>
    <col min="15" max="15" width="11" style="70" customWidth="1"/>
    <col min="16" max="16" width="11.875" style="70" customWidth="1"/>
    <col min="17" max="17" width="16.875" style="70" bestFit="1" customWidth="1"/>
    <col min="18" max="18" width="13.375" style="70" bestFit="1" customWidth="1"/>
    <col min="19" max="19" width="16.25" style="70" customWidth="1"/>
    <col min="20" max="20" width="16.625" style="70" customWidth="1"/>
    <col min="21" max="21" width="23.75" style="70" customWidth="1"/>
    <col min="22" max="22" width="14.375" style="70" hidden="1" customWidth="1" outlineLevel="2"/>
    <col min="23" max="23" width="16.75" style="70" hidden="1" customWidth="1" outlineLevel="2"/>
    <col min="24" max="24" width="8.25" style="70" hidden="1" customWidth="1" outlineLevel="2"/>
    <col min="25" max="25" width="18.25" style="70" hidden="1" customWidth="1" outlineLevel="2"/>
    <col min="26" max="26" width="17.875" style="70" hidden="1" customWidth="1" outlineLevel="1"/>
    <col min="27" max="27" width="24.25" style="70" hidden="1" customWidth="1" outlineLevel="1"/>
    <col min="28" max="29" width="1.375" style="70" hidden="1" customWidth="1"/>
    <col min="30" max="31" width="11.375" style="70" hidden="1" customWidth="1"/>
    <col min="32" max="16384" width="8.875" style="70" hidden="1"/>
  </cols>
  <sheetData>
    <row r="1" spans="1:28" ht="18.350000000000001" x14ac:dyDescent="0.3">
      <c r="A1" s="360" t="s">
        <v>0</v>
      </c>
      <c r="B1" s="360"/>
      <c r="C1" s="360"/>
      <c r="D1" s="360"/>
      <c r="E1" s="360"/>
      <c r="F1" s="360"/>
      <c r="G1" s="361"/>
      <c r="H1" s="362"/>
      <c r="I1" s="362"/>
      <c r="J1" s="65"/>
      <c r="K1" s="66"/>
      <c r="L1" s="67"/>
      <c r="M1" s="68"/>
      <c r="N1" s="65"/>
      <c r="O1" s="65"/>
      <c r="P1" s="65"/>
      <c r="Q1" s="65"/>
      <c r="R1" s="65"/>
      <c r="S1" s="65"/>
      <c r="T1" s="69"/>
      <c r="U1" s="69"/>
      <c r="V1" s="65"/>
      <c r="W1" s="65"/>
      <c r="X1" s="65"/>
      <c r="Y1" s="65"/>
      <c r="Z1" s="65"/>
    </row>
    <row r="2" spans="1:28" ht="19.05" thickBot="1" x14ac:dyDescent="0.35">
      <c r="A2" s="360" t="s">
        <v>1</v>
      </c>
      <c r="B2" s="360"/>
      <c r="C2" s="360"/>
      <c r="D2" s="360"/>
      <c r="E2" s="360"/>
      <c r="F2" s="360"/>
      <c r="G2" s="364"/>
      <c r="H2" s="363"/>
      <c r="I2" s="363"/>
      <c r="J2" s="65"/>
      <c r="K2" s="65"/>
      <c r="L2" s="65"/>
      <c r="M2" s="65"/>
      <c r="N2" s="65"/>
      <c r="O2" s="65"/>
      <c r="P2" s="65"/>
      <c r="Q2" s="65"/>
      <c r="R2" s="65"/>
      <c r="S2" s="65"/>
      <c r="T2" s="65"/>
      <c r="U2" s="65"/>
      <c r="V2" s="65"/>
      <c r="W2" s="65"/>
      <c r="X2" s="65"/>
      <c r="Y2" s="65"/>
      <c r="Z2" s="65"/>
    </row>
    <row r="3" spans="1:28" ht="29.25" customHeight="1" thickBot="1" x14ac:dyDescent="0.3">
      <c r="C3" s="71"/>
      <c r="D3" s="71"/>
      <c r="E3" s="71"/>
      <c r="F3" s="71"/>
      <c r="G3" s="71"/>
      <c r="H3" s="71"/>
      <c r="I3" s="71"/>
      <c r="J3" s="72"/>
      <c r="K3" s="72"/>
      <c r="L3" s="73"/>
      <c r="M3" s="73"/>
      <c r="N3" s="73"/>
      <c r="O3" s="73"/>
      <c r="P3" s="73"/>
      <c r="Q3" s="73"/>
      <c r="R3" s="73"/>
      <c r="S3" s="73"/>
      <c r="T3" s="73"/>
      <c r="U3" s="73"/>
      <c r="V3" s="73"/>
      <c r="W3" s="74"/>
      <c r="X3" s="74"/>
      <c r="Y3" s="74"/>
      <c r="Z3" s="75"/>
      <c r="AA3" s="75"/>
      <c r="AB3" s="73"/>
    </row>
    <row r="4" spans="1:28" ht="14.3" x14ac:dyDescent="0.25">
      <c r="B4" s="76"/>
      <c r="C4" s="365" t="s">
        <v>2</v>
      </c>
      <c r="D4" s="366"/>
      <c r="E4" s="366"/>
      <c r="F4" s="367"/>
      <c r="G4" s="367"/>
      <c r="H4" s="367"/>
      <c r="I4" s="303"/>
      <c r="J4" s="368"/>
      <c r="K4" s="73"/>
      <c r="L4" s="73"/>
      <c r="M4" s="73"/>
      <c r="N4" s="73"/>
      <c r="O4" s="73"/>
      <c r="P4" s="73"/>
      <c r="Q4" s="73"/>
      <c r="R4" s="73"/>
      <c r="S4" s="73"/>
      <c r="T4" s="73"/>
      <c r="U4" s="73"/>
      <c r="V4" s="74"/>
      <c r="W4" s="74"/>
      <c r="X4" s="74"/>
      <c r="Y4" s="75"/>
      <c r="Z4" s="75"/>
      <c r="AA4" s="73"/>
    </row>
    <row r="5" spans="1:28" ht="14.95" thickBot="1" x14ac:dyDescent="0.3">
      <c r="B5" s="71"/>
      <c r="C5" s="369" t="s">
        <v>3</v>
      </c>
      <c r="D5" s="370"/>
      <c r="E5" s="370"/>
      <c r="F5" s="371"/>
      <c r="G5" s="371"/>
      <c r="H5" s="371"/>
      <c r="I5" s="372"/>
      <c r="J5" s="373"/>
      <c r="K5" s="73"/>
      <c r="L5" s="73"/>
      <c r="M5" s="73"/>
      <c r="N5" s="73"/>
      <c r="O5" s="73"/>
      <c r="P5" s="73"/>
      <c r="Q5" s="73"/>
      <c r="R5" s="73"/>
      <c r="S5" s="73"/>
      <c r="T5" s="73"/>
      <c r="U5" s="73"/>
      <c r="V5" s="74"/>
      <c r="W5" s="74"/>
      <c r="X5" s="74"/>
      <c r="Y5" s="75"/>
      <c r="Z5" s="75"/>
      <c r="AA5" s="73"/>
    </row>
    <row r="6" spans="1:28" ht="23.95" customHeight="1" thickBot="1" x14ac:dyDescent="0.3">
      <c r="B6" s="71"/>
      <c r="C6" s="71"/>
      <c r="D6" s="71"/>
      <c r="E6" s="71"/>
      <c r="F6" s="71"/>
      <c r="G6" s="71"/>
      <c r="H6" s="71"/>
      <c r="I6" s="72"/>
      <c r="J6" s="72"/>
      <c r="K6" s="72"/>
      <c r="L6" s="72"/>
      <c r="M6" s="72"/>
      <c r="N6" s="72"/>
      <c r="O6" s="72"/>
      <c r="P6" s="77"/>
      <c r="Q6" s="77"/>
      <c r="R6" s="77"/>
      <c r="S6" s="77"/>
      <c r="T6" s="77"/>
      <c r="U6" s="77"/>
      <c r="V6" s="74"/>
      <c r="W6" s="74"/>
      <c r="X6" s="74"/>
      <c r="Y6" s="75"/>
      <c r="Z6" s="75"/>
      <c r="AA6" s="73"/>
    </row>
    <row r="7" spans="1:28" ht="14.3" x14ac:dyDescent="0.25">
      <c r="B7" s="71"/>
      <c r="C7" s="386" t="s">
        <v>4</v>
      </c>
      <c r="D7" s="387"/>
      <c r="E7" s="387"/>
      <c r="F7" s="387"/>
      <c r="G7" s="387"/>
      <c r="H7" s="387"/>
      <c r="I7" s="303"/>
      <c r="J7" s="304"/>
      <c r="K7" s="304"/>
      <c r="L7" s="78" t="s">
        <v>5</v>
      </c>
      <c r="M7" s="374"/>
      <c r="N7" s="374"/>
      <c r="O7" s="375"/>
      <c r="P7" s="77"/>
      <c r="Q7" s="77"/>
      <c r="R7" s="77"/>
      <c r="S7" s="77"/>
      <c r="T7" s="77"/>
      <c r="U7" s="77"/>
      <c r="V7" s="74"/>
      <c r="W7" s="74"/>
      <c r="X7" s="74"/>
      <c r="Y7" s="75"/>
      <c r="Z7" s="75"/>
      <c r="AA7" s="73"/>
    </row>
    <row r="8" spans="1:28" ht="14.3" x14ac:dyDescent="0.25">
      <c r="B8" s="71"/>
      <c r="C8" s="388" t="s">
        <v>6</v>
      </c>
      <c r="D8" s="389"/>
      <c r="E8" s="389"/>
      <c r="F8" s="389"/>
      <c r="G8" s="389"/>
      <c r="H8" s="389"/>
      <c r="I8" s="308"/>
      <c r="J8" s="308"/>
      <c r="K8" s="308"/>
      <c r="L8" s="308"/>
      <c r="M8" s="308"/>
      <c r="N8" s="308"/>
      <c r="O8" s="309"/>
      <c r="P8" s="77"/>
      <c r="Q8" s="77"/>
      <c r="R8" s="77"/>
      <c r="S8" s="77"/>
      <c r="T8" s="77"/>
      <c r="U8" s="77"/>
      <c r="V8" s="74"/>
      <c r="W8" s="74"/>
      <c r="X8" s="74"/>
      <c r="Y8" s="75"/>
      <c r="Z8" s="75"/>
      <c r="AA8" s="73"/>
    </row>
    <row r="9" spans="1:28" ht="14.3" x14ac:dyDescent="0.25">
      <c r="B9" s="71"/>
      <c r="C9" s="388" t="s">
        <v>7</v>
      </c>
      <c r="D9" s="389"/>
      <c r="E9" s="389"/>
      <c r="F9" s="389"/>
      <c r="G9" s="390"/>
      <c r="H9" s="390"/>
      <c r="I9" s="308"/>
      <c r="J9" s="308"/>
      <c r="K9" s="308"/>
      <c r="L9" s="308"/>
      <c r="M9" s="308"/>
      <c r="N9" s="308"/>
      <c r="O9" s="309"/>
      <c r="P9" s="77"/>
      <c r="Q9" s="77"/>
      <c r="R9" s="77"/>
      <c r="S9" s="77"/>
      <c r="T9" s="77"/>
      <c r="U9" s="77"/>
      <c r="V9" s="74"/>
      <c r="W9" s="74"/>
      <c r="X9" s="74"/>
      <c r="Y9" s="75"/>
      <c r="Z9" s="75"/>
      <c r="AA9" s="73"/>
    </row>
    <row r="10" spans="1:28" ht="14.95" thickBot="1" x14ac:dyDescent="0.3">
      <c r="B10" s="71"/>
      <c r="C10" s="376" t="s">
        <v>8</v>
      </c>
      <c r="D10" s="377"/>
      <c r="E10" s="378"/>
      <c r="F10" s="378"/>
      <c r="G10" s="378"/>
      <c r="H10" s="379"/>
      <c r="I10" s="379"/>
      <c r="J10" s="379"/>
      <c r="K10" s="379"/>
      <c r="L10" s="379"/>
      <c r="M10" s="379"/>
      <c r="N10" s="379"/>
      <c r="O10" s="380"/>
      <c r="P10" s="77"/>
      <c r="Q10" s="77"/>
      <c r="R10" s="77"/>
      <c r="S10" s="77"/>
      <c r="T10" s="77"/>
      <c r="U10" s="77"/>
      <c r="V10" s="74"/>
      <c r="W10" s="74"/>
      <c r="X10" s="74"/>
      <c r="Y10" s="75"/>
      <c r="Z10" s="75"/>
      <c r="AA10" s="73"/>
    </row>
    <row r="11" spans="1:28" ht="23.45" customHeight="1" thickBot="1" x14ac:dyDescent="0.3">
      <c r="B11" s="71"/>
      <c r="C11" s="71"/>
      <c r="D11" s="71"/>
      <c r="E11" s="71"/>
      <c r="F11" s="71"/>
      <c r="G11" s="71"/>
      <c r="H11" s="71"/>
      <c r="I11" s="72"/>
      <c r="J11" s="72"/>
      <c r="K11" s="72"/>
      <c r="L11" s="72"/>
      <c r="M11" s="72"/>
      <c r="N11" s="72"/>
      <c r="O11" s="72"/>
      <c r="P11" s="77"/>
      <c r="Q11" s="77"/>
      <c r="R11" s="77"/>
      <c r="S11" s="77"/>
      <c r="T11" s="77"/>
      <c r="U11" s="77"/>
      <c r="V11" s="74"/>
      <c r="W11" s="74"/>
      <c r="X11" s="74"/>
      <c r="Y11" s="75"/>
      <c r="Z11" s="75"/>
      <c r="AA11" s="73"/>
    </row>
    <row r="12" spans="1:28" ht="14.95" thickBot="1" x14ac:dyDescent="0.3">
      <c r="B12" s="76"/>
      <c r="C12" s="381" t="s">
        <v>9</v>
      </c>
      <c r="D12" s="382"/>
      <c r="E12" s="382"/>
      <c r="F12" s="383"/>
      <c r="G12" s="184"/>
      <c r="H12" s="72"/>
      <c r="I12" s="72"/>
      <c r="J12" s="72"/>
      <c r="K12" s="74"/>
      <c r="L12" s="74"/>
      <c r="M12" s="74"/>
      <c r="N12" s="74"/>
      <c r="O12" s="74"/>
      <c r="P12" s="74"/>
      <c r="Q12" s="74"/>
      <c r="R12" s="74"/>
      <c r="S12" s="74"/>
      <c r="T12" s="74"/>
      <c r="U12" s="74"/>
      <c r="V12" s="74"/>
      <c r="W12" s="74"/>
      <c r="X12" s="74"/>
      <c r="Y12" s="75"/>
      <c r="Z12" s="75"/>
      <c r="AA12" s="73"/>
    </row>
    <row r="13" spans="1:28" ht="14.3" x14ac:dyDescent="0.25">
      <c r="B13" s="76"/>
      <c r="C13" s="310" t="s">
        <v>10</v>
      </c>
      <c r="D13" s="311"/>
      <c r="E13" s="311"/>
      <c r="F13" s="312"/>
      <c r="G13" s="339"/>
      <c r="H13" s="72"/>
      <c r="I13" s="72"/>
      <c r="J13" s="384" t="s">
        <v>11</v>
      </c>
      <c r="K13" s="385"/>
      <c r="L13" s="344"/>
      <c r="M13" s="345"/>
      <c r="N13" s="346"/>
      <c r="O13" s="74"/>
      <c r="P13" s="74"/>
      <c r="Q13" s="74"/>
      <c r="R13" s="74"/>
      <c r="S13" s="74"/>
      <c r="T13" s="74"/>
      <c r="U13" s="74"/>
      <c r="V13" s="74"/>
      <c r="W13" s="74"/>
      <c r="X13" s="74"/>
      <c r="Y13" s="75"/>
      <c r="Z13" s="75"/>
      <c r="AA13" s="73"/>
    </row>
    <row r="14" spans="1:28" ht="14.95" thickBot="1" x14ac:dyDescent="0.3">
      <c r="B14" s="71"/>
      <c r="C14" s="313"/>
      <c r="D14" s="314"/>
      <c r="E14" s="314"/>
      <c r="F14" s="315"/>
      <c r="G14" s="340"/>
      <c r="H14" s="72"/>
      <c r="I14" s="72"/>
      <c r="J14" s="342" t="s">
        <v>12</v>
      </c>
      <c r="K14" s="343"/>
      <c r="L14" s="347"/>
      <c r="M14" s="348"/>
      <c r="N14" s="349"/>
      <c r="O14" s="74"/>
      <c r="P14" s="74"/>
      <c r="Q14" s="74"/>
      <c r="R14" s="74"/>
      <c r="S14" s="74"/>
      <c r="T14" s="74"/>
      <c r="U14" s="74"/>
      <c r="V14" s="74"/>
      <c r="W14" s="74"/>
      <c r="X14" s="74"/>
      <c r="Y14" s="75"/>
      <c r="Z14" s="75"/>
      <c r="AA14" s="73"/>
    </row>
    <row r="15" spans="1:28" ht="14.95" thickBot="1" x14ac:dyDescent="0.3">
      <c r="B15" s="71"/>
      <c r="C15" s="316"/>
      <c r="D15" s="317"/>
      <c r="E15" s="317"/>
      <c r="F15" s="318"/>
      <c r="G15" s="341"/>
      <c r="H15" s="72"/>
      <c r="I15" s="72"/>
      <c r="J15" s="72"/>
      <c r="K15" s="72"/>
      <c r="L15" s="71"/>
      <c r="M15" s="71"/>
      <c r="N15" s="71"/>
      <c r="O15" s="74"/>
      <c r="P15" s="74"/>
      <c r="Q15" s="74"/>
      <c r="R15" s="74"/>
      <c r="S15" s="74"/>
      <c r="T15" s="74"/>
      <c r="U15" s="74"/>
      <c r="V15" s="74"/>
      <c r="W15" s="74"/>
      <c r="X15" s="74"/>
      <c r="Y15" s="75"/>
      <c r="Z15" s="75"/>
      <c r="AA15" s="73"/>
    </row>
    <row r="16" spans="1:28" ht="24.8" customHeight="1" thickBot="1" x14ac:dyDescent="0.25">
      <c r="C16" s="79"/>
      <c r="D16" s="80"/>
      <c r="E16" s="80"/>
      <c r="F16" s="81"/>
      <c r="G16" s="81"/>
      <c r="H16" s="81"/>
      <c r="I16" s="81"/>
      <c r="J16" s="81"/>
      <c r="K16" s="81"/>
      <c r="L16" s="81"/>
      <c r="M16" s="81"/>
      <c r="N16" s="81"/>
      <c r="O16" s="81"/>
      <c r="P16" s="81"/>
      <c r="Q16" s="81"/>
      <c r="R16" s="81"/>
      <c r="S16" s="81"/>
      <c r="T16" s="81"/>
      <c r="U16" s="81"/>
      <c r="V16" s="81"/>
      <c r="W16" s="82"/>
      <c r="X16" s="82"/>
      <c r="Y16" s="82"/>
      <c r="Z16" s="82"/>
      <c r="AA16" s="82"/>
      <c r="AB16" s="82"/>
    </row>
    <row r="17" spans="1:28" ht="32.950000000000003" customHeight="1" thickBot="1" x14ac:dyDescent="0.25">
      <c r="B17" s="399" t="s">
        <v>107</v>
      </c>
      <c r="C17" s="400"/>
      <c r="D17" s="400"/>
      <c r="E17" s="400"/>
      <c r="F17" s="400"/>
      <c r="G17" s="400"/>
      <c r="H17" s="400"/>
      <c r="I17" s="400"/>
      <c r="J17" s="400"/>
      <c r="K17" s="400"/>
      <c r="L17" s="400"/>
      <c r="M17" s="400"/>
      <c r="N17" s="400"/>
      <c r="O17" s="400"/>
      <c r="P17" s="400"/>
      <c r="Q17" s="400"/>
      <c r="R17" s="400"/>
      <c r="S17" s="400"/>
      <c r="T17" s="400"/>
      <c r="U17" s="401"/>
      <c r="V17" s="357" t="s">
        <v>95</v>
      </c>
      <c r="W17" s="358"/>
      <c r="X17" s="358"/>
      <c r="Y17" s="358"/>
      <c r="Z17" s="358"/>
      <c r="AA17" s="359"/>
    </row>
    <row r="18" spans="1:28" ht="14.95" customHeight="1" x14ac:dyDescent="0.2">
      <c r="B18" s="402" t="s">
        <v>14</v>
      </c>
      <c r="C18" s="336" t="s">
        <v>97</v>
      </c>
      <c r="D18" s="394" t="s">
        <v>13</v>
      </c>
      <c r="E18" s="394" t="s">
        <v>66</v>
      </c>
      <c r="F18" s="418" t="s">
        <v>68</v>
      </c>
      <c r="G18" s="391" t="s">
        <v>15</v>
      </c>
      <c r="H18" s="392"/>
      <c r="I18" s="393"/>
      <c r="J18" s="324" t="s">
        <v>16</v>
      </c>
      <c r="K18" s="324" t="s">
        <v>17</v>
      </c>
      <c r="L18" s="417" t="s">
        <v>18</v>
      </c>
      <c r="M18" s="417"/>
      <c r="N18" s="324" t="s">
        <v>103</v>
      </c>
      <c r="O18" s="324" t="s">
        <v>19</v>
      </c>
      <c r="P18" s="405" t="s">
        <v>20</v>
      </c>
      <c r="Q18" s="413" t="s">
        <v>21</v>
      </c>
      <c r="R18" s="414"/>
      <c r="S18" s="414"/>
      <c r="T18" s="414"/>
      <c r="U18" s="408" t="s">
        <v>22</v>
      </c>
      <c r="V18" s="424" t="s">
        <v>23</v>
      </c>
      <c r="W18" s="427" t="s">
        <v>24</v>
      </c>
      <c r="X18" s="430" t="s">
        <v>14</v>
      </c>
      <c r="Y18" s="430" t="s">
        <v>25</v>
      </c>
      <c r="Z18" s="430" t="s">
        <v>101</v>
      </c>
      <c r="AA18" s="421" t="s">
        <v>26</v>
      </c>
    </row>
    <row r="19" spans="1:28" ht="14.95" customHeight="1" x14ac:dyDescent="0.2">
      <c r="B19" s="403"/>
      <c r="C19" s="337"/>
      <c r="D19" s="411"/>
      <c r="E19" s="395"/>
      <c r="F19" s="419"/>
      <c r="G19" s="397" t="s">
        <v>27</v>
      </c>
      <c r="H19" s="322" t="s">
        <v>28</v>
      </c>
      <c r="I19" s="322" t="s">
        <v>29</v>
      </c>
      <c r="J19" s="325"/>
      <c r="K19" s="325"/>
      <c r="L19" s="322" t="s">
        <v>30</v>
      </c>
      <c r="M19" s="322" t="s">
        <v>31</v>
      </c>
      <c r="N19" s="325"/>
      <c r="O19" s="325"/>
      <c r="P19" s="406"/>
      <c r="Q19" s="415"/>
      <c r="R19" s="416"/>
      <c r="S19" s="416"/>
      <c r="T19" s="416"/>
      <c r="U19" s="409"/>
      <c r="V19" s="425"/>
      <c r="W19" s="428"/>
      <c r="X19" s="431"/>
      <c r="Y19" s="431"/>
      <c r="Z19" s="431"/>
      <c r="AA19" s="422"/>
    </row>
    <row r="20" spans="1:28" ht="14.3" thickBot="1" x14ac:dyDescent="0.25">
      <c r="B20" s="404"/>
      <c r="C20" s="338"/>
      <c r="D20" s="412"/>
      <c r="E20" s="396"/>
      <c r="F20" s="420"/>
      <c r="G20" s="398"/>
      <c r="H20" s="323"/>
      <c r="I20" s="323"/>
      <c r="J20" s="326"/>
      <c r="K20" s="326"/>
      <c r="L20" s="323"/>
      <c r="M20" s="323"/>
      <c r="N20" s="326"/>
      <c r="O20" s="326"/>
      <c r="P20" s="407"/>
      <c r="Q20" s="83" t="s">
        <v>32</v>
      </c>
      <c r="R20" s="84" t="s">
        <v>33</v>
      </c>
      <c r="S20" s="85" t="s">
        <v>34</v>
      </c>
      <c r="T20" s="86" t="s">
        <v>35</v>
      </c>
      <c r="U20" s="410"/>
      <c r="V20" s="426"/>
      <c r="W20" s="429"/>
      <c r="X20" s="432"/>
      <c r="Y20" s="432"/>
      <c r="Z20" s="432"/>
      <c r="AA20" s="423"/>
    </row>
    <row r="21" spans="1:28" ht="58.45" thickBot="1" x14ac:dyDescent="0.25">
      <c r="B21" s="87" t="s">
        <v>37</v>
      </c>
      <c r="C21" s="88" t="s">
        <v>65</v>
      </c>
      <c r="D21" s="89" t="s">
        <v>36</v>
      </c>
      <c r="E21" s="89" t="s">
        <v>67</v>
      </c>
      <c r="F21" s="90" t="s">
        <v>69</v>
      </c>
      <c r="G21" s="87" t="s">
        <v>38</v>
      </c>
      <c r="H21" s="89" t="s">
        <v>39</v>
      </c>
      <c r="I21" s="89" t="s">
        <v>40</v>
      </c>
      <c r="J21" s="89" t="s">
        <v>41</v>
      </c>
      <c r="K21" s="89" t="s">
        <v>42</v>
      </c>
      <c r="L21" s="89" t="s">
        <v>43</v>
      </c>
      <c r="M21" s="89" t="s">
        <v>44</v>
      </c>
      <c r="N21" s="89" t="s">
        <v>104</v>
      </c>
      <c r="O21" s="89" t="s">
        <v>45</v>
      </c>
      <c r="P21" s="91" t="s">
        <v>46</v>
      </c>
      <c r="Q21" s="92" t="s">
        <v>47</v>
      </c>
      <c r="R21" s="93" t="s">
        <v>48</v>
      </c>
      <c r="S21" s="94" t="s">
        <v>49</v>
      </c>
      <c r="T21" s="95" t="s">
        <v>50</v>
      </c>
      <c r="U21" s="96" t="s">
        <v>51</v>
      </c>
      <c r="V21" s="97" t="s">
        <v>52</v>
      </c>
      <c r="W21" s="98" t="s">
        <v>53</v>
      </c>
      <c r="X21" s="99" t="s">
        <v>54</v>
      </c>
      <c r="Y21" s="99" t="s">
        <v>55</v>
      </c>
      <c r="Z21" s="99" t="s">
        <v>102</v>
      </c>
      <c r="AA21" s="100" t="s">
        <v>56</v>
      </c>
    </row>
    <row r="22" spans="1:28" ht="14.3" hidden="1" thickBot="1" x14ac:dyDescent="0.25">
      <c r="B22" s="101"/>
      <c r="C22" s="102"/>
      <c r="D22" s="103"/>
      <c r="E22" s="103"/>
      <c r="F22" s="104"/>
      <c r="G22" s="105"/>
      <c r="H22" s="103"/>
      <c r="I22" s="103"/>
      <c r="J22" s="103"/>
      <c r="K22" s="103"/>
      <c r="L22" s="103"/>
      <c r="M22" s="103"/>
      <c r="N22" s="103"/>
      <c r="O22" s="103"/>
      <c r="P22" s="106"/>
      <c r="Q22" s="105"/>
      <c r="R22" s="107"/>
      <c r="S22" s="103"/>
      <c r="T22" s="106"/>
      <c r="U22" s="108"/>
      <c r="V22" s="109"/>
      <c r="W22" s="110"/>
      <c r="X22" s="111"/>
      <c r="Y22" s="111"/>
      <c r="Z22" s="111"/>
      <c r="AA22" s="112"/>
    </row>
    <row r="23" spans="1:28" x14ac:dyDescent="0.2">
      <c r="B23" s="113">
        <v>1</v>
      </c>
      <c r="C23" s="114">
        <v>2</v>
      </c>
      <c r="D23" s="114">
        <v>3</v>
      </c>
      <c r="E23" s="114">
        <v>4</v>
      </c>
      <c r="F23" s="114">
        <v>5</v>
      </c>
      <c r="G23" s="114">
        <v>6</v>
      </c>
      <c r="H23" s="114">
        <v>7</v>
      </c>
      <c r="I23" s="114">
        <v>8</v>
      </c>
      <c r="J23" s="114">
        <v>9</v>
      </c>
      <c r="K23" s="114">
        <v>10</v>
      </c>
      <c r="L23" s="114">
        <v>11</v>
      </c>
      <c r="M23" s="114">
        <v>12</v>
      </c>
      <c r="N23" s="114">
        <v>13</v>
      </c>
      <c r="O23" s="114">
        <v>14</v>
      </c>
      <c r="P23" s="114">
        <v>15</v>
      </c>
      <c r="Q23" s="114">
        <v>16</v>
      </c>
      <c r="R23" s="114">
        <v>17</v>
      </c>
      <c r="S23" s="114">
        <v>18</v>
      </c>
      <c r="T23" s="114">
        <v>19</v>
      </c>
      <c r="U23" s="115">
        <v>20</v>
      </c>
      <c r="V23" s="116">
        <v>21</v>
      </c>
      <c r="W23" s="114">
        <v>22</v>
      </c>
      <c r="X23" s="114">
        <v>23</v>
      </c>
      <c r="Y23" s="114">
        <v>24</v>
      </c>
      <c r="Z23" s="114">
        <v>25</v>
      </c>
      <c r="AA23" s="115">
        <v>26</v>
      </c>
    </row>
    <row r="24" spans="1:28" ht="14.3" x14ac:dyDescent="0.25">
      <c r="A24" s="433" t="s">
        <v>70</v>
      </c>
      <c r="B24" s="117">
        <f>ROW()-ROW($B$23)</f>
        <v>1</v>
      </c>
      <c r="C24" s="1"/>
      <c r="D24" s="9"/>
      <c r="E24" s="9"/>
      <c r="F24" s="118">
        <f>$I$4</f>
        <v>0</v>
      </c>
      <c r="G24" s="34"/>
      <c r="H24" s="34"/>
      <c r="I24" s="185" t="s">
        <v>57</v>
      </c>
      <c r="J24" s="4"/>
      <c r="K24" s="185"/>
      <c r="L24" s="186"/>
      <c r="M24" s="187"/>
      <c r="N24" s="7"/>
      <c r="O24" s="7"/>
      <c r="P24" s="185" t="s">
        <v>58</v>
      </c>
      <c r="Q24" s="188"/>
      <c r="R24" s="189"/>
      <c r="S24" s="119">
        <f>IF($G$12="ANO",IF($G$13="ANO",Q24,SUM(Q24:R24)),SUM(Q24:R24))</f>
        <v>0</v>
      </c>
      <c r="T24" s="189"/>
      <c r="U24" s="120" t="e">
        <f>ROUND(IF(P24="EUR",S24,(S24/$L$13)),2)</f>
        <v>#DIV/0!</v>
      </c>
      <c r="V24" s="121"/>
      <c r="W24" s="122"/>
      <c r="X24" s="118">
        <f>ROW()-ROW($B$23)</f>
        <v>1</v>
      </c>
      <c r="Y24" s="123" t="e">
        <f>ROUND(IF(P24="EUR",(U24-W24),(U24-(V24/$L$13))),2)</f>
        <v>#DIV/0!</v>
      </c>
      <c r="Z24" s="123" t="e">
        <f t="shared" ref="Z24:Z31" si="0">Y24</f>
        <v>#DIV/0!</v>
      </c>
      <c r="AA24" s="124"/>
      <c r="AB24" s="70" t="s">
        <v>106</v>
      </c>
    </row>
    <row r="25" spans="1:28" ht="14.3" x14ac:dyDescent="0.25">
      <c r="A25" s="433"/>
      <c r="B25" s="117">
        <f>ROW()-ROW($B$23)</f>
        <v>2</v>
      </c>
      <c r="C25" s="1"/>
      <c r="D25" s="9"/>
      <c r="E25" s="9"/>
      <c r="F25" s="118">
        <f>$I$4</f>
        <v>0</v>
      </c>
      <c r="G25" s="34"/>
      <c r="H25" s="34"/>
      <c r="I25" s="185" t="s">
        <v>57</v>
      </c>
      <c r="J25" s="4"/>
      <c r="K25" s="185"/>
      <c r="L25" s="186"/>
      <c r="M25" s="187"/>
      <c r="N25" s="7"/>
      <c r="O25" s="7"/>
      <c r="P25" s="185" t="s">
        <v>58</v>
      </c>
      <c r="Q25" s="188"/>
      <c r="R25" s="189"/>
      <c r="S25" s="119">
        <f>IF($G$12="ANO",IF($G$13="ANO",Q25,SUM(Q25:R25)),SUM(Q25:R25))</f>
        <v>0</v>
      </c>
      <c r="T25" s="189"/>
      <c r="U25" s="120" t="e">
        <f>ROUND(IF(P25="EUR",S25,(S25/$L$13)),2)</f>
        <v>#DIV/0!</v>
      </c>
      <c r="V25" s="121"/>
      <c r="W25" s="122"/>
      <c r="X25" s="118">
        <f>ROW()-ROW($B$23)</f>
        <v>2</v>
      </c>
      <c r="Y25" s="123" t="e">
        <f>ROUND(IF(P25="EUR",(U25-W25),(U25-(V25/$L$13))),2)</f>
        <v>#DIV/0!</v>
      </c>
      <c r="Z25" s="123" t="e">
        <f t="shared" si="0"/>
        <v>#DIV/0!</v>
      </c>
      <c r="AA25" s="124"/>
    </row>
    <row r="26" spans="1:28" ht="14.3" x14ac:dyDescent="0.25">
      <c r="A26" s="433"/>
      <c r="B26" s="117">
        <f>ROW()-ROW($B$23)</f>
        <v>3</v>
      </c>
      <c r="C26" s="1"/>
      <c r="D26" s="5"/>
      <c r="E26" s="9"/>
      <c r="F26" s="118">
        <f>$I$4</f>
        <v>0</v>
      </c>
      <c r="G26" s="3"/>
      <c r="H26" s="34"/>
      <c r="I26" s="185" t="s">
        <v>57</v>
      </c>
      <c r="J26" s="10"/>
      <c r="K26" s="6"/>
      <c r="L26" s="6"/>
      <c r="M26" s="6"/>
      <c r="N26" s="7"/>
      <c r="O26" s="7"/>
      <c r="P26" s="185" t="s">
        <v>58</v>
      </c>
      <c r="Q26" s="35"/>
      <c r="R26" s="189"/>
      <c r="S26" s="119">
        <f>IF($G$12="ANO",IF($G$13="ANO",Q26,SUM(Q26:R26)),SUM(Q26:R26))</f>
        <v>0</v>
      </c>
      <c r="T26" s="189"/>
      <c r="U26" s="120" t="e">
        <f>ROUND(IF(P26="EUR",S26,(S26/$L$13)),2)</f>
        <v>#DIV/0!</v>
      </c>
      <c r="V26" s="121"/>
      <c r="W26" s="122"/>
      <c r="X26" s="118">
        <f>ROW()-ROW($B$23)</f>
        <v>3</v>
      </c>
      <c r="Y26" s="123" t="e">
        <f>ROUND(IF(P26="EUR",(U26-W26),(U26-(V26/$L$13))),2)</f>
        <v>#DIV/0!</v>
      </c>
      <c r="Z26" s="123" t="e">
        <f t="shared" si="0"/>
        <v>#DIV/0!</v>
      </c>
      <c r="AA26" s="124"/>
    </row>
    <row r="27" spans="1:28" ht="14.3" x14ac:dyDescent="0.25">
      <c r="A27" s="433"/>
      <c r="B27" s="125">
        <f>ROW()-ROW($B$23)</f>
        <v>4</v>
      </c>
      <c r="C27" s="46"/>
      <c r="D27" s="47"/>
      <c r="E27" s="44"/>
      <c r="F27" s="126">
        <f>$I$4</f>
        <v>0</v>
      </c>
      <c r="G27" s="48"/>
      <c r="H27" s="199"/>
      <c r="I27" s="200" t="s">
        <v>57</v>
      </c>
      <c r="J27" s="49"/>
      <c r="K27" s="50"/>
      <c r="L27" s="50"/>
      <c r="M27" s="50"/>
      <c r="N27" s="204"/>
      <c r="O27" s="204"/>
      <c r="P27" s="200" t="s">
        <v>58</v>
      </c>
      <c r="Q27" s="51"/>
      <c r="R27" s="205"/>
      <c r="S27" s="127">
        <f>IF($G$12="ANO",IF($G$13="ANO",Q27,SUM(Q27:R27)),SUM(Q27:R27))</f>
        <v>0</v>
      </c>
      <c r="T27" s="189"/>
      <c r="U27" s="120" t="e">
        <f>ROUND(IF(P27="EUR",S27,(S27/$L$13)),2)</f>
        <v>#DIV/0!</v>
      </c>
      <c r="V27" s="121"/>
      <c r="W27" s="122"/>
      <c r="X27" s="118">
        <f>ROW()-ROW($F$23)</f>
        <v>4</v>
      </c>
      <c r="Y27" s="123" t="e">
        <f>ROUND(IF(P27="EUR",(U27-W27),(U27-(V27/$L$13))),2)</f>
        <v>#DIV/0!</v>
      </c>
      <c r="Z27" s="123" t="e">
        <f t="shared" si="0"/>
        <v>#DIV/0!</v>
      </c>
      <c r="AA27" s="124"/>
    </row>
    <row r="28" spans="1:28" ht="14.3" x14ac:dyDescent="0.25">
      <c r="A28" s="433"/>
      <c r="B28" s="128"/>
      <c r="C28" s="129"/>
      <c r="D28" s="305" t="s">
        <v>75</v>
      </c>
      <c r="E28" s="306"/>
      <c r="F28" s="306"/>
      <c r="G28" s="306"/>
      <c r="H28" s="306"/>
      <c r="I28" s="306"/>
      <c r="J28" s="306"/>
      <c r="K28" s="306"/>
      <c r="L28" s="306"/>
      <c r="M28" s="306"/>
      <c r="N28" s="306"/>
      <c r="O28" s="306"/>
      <c r="P28" s="306"/>
      <c r="Q28" s="306"/>
      <c r="R28" s="306"/>
      <c r="S28" s="307"/>
      <c r="T28" s="130"/>
      <c r="U28" s="131" t="e">
        <f>SUM(U24:U27)</f>
        <v>#DIV/0!</v>
      </c>
      <c r="V28" s="130">
        <f>SUM(V24:V27)</f>
        <v>0</v>
      </c>
      <c r="W28" s="132">
        <f>SUM(W24:W27)</f>
        <v>0</v>
      </c>
      <c r="X28" s="133"/>
      <c r="Y28" s="132" t="e">
        <f>SUM(Y24:Y27)</f>
        <v>#DIV/0!</v>
      </c>
      <c r="Z28" s="132" t="e">
        <f>SUM(Z24:Z27)</f>
        <v>#DIV/0!</v>
      </c>
      <c r="AA28" s="134"/>
    </row>
    <row r="29" spans="1:28" ht="14.3" x14ac:dyDescent="0.25">
      <c r="A29" s="433" t="s">
        <v>100</v>
      </c>
      <c r="B29" s="135">
        <f ca="1">ROW()-ROW(OFFSET($F$23,1,0,1,1))</f>
        <v>5</v>
      </c>
      <c r="C29" s="53"/>
      <c r="D29" s="54"/>
      <c r="E29" s="54"/>
      <c r="F29" s="55">
        <f>$I$4</f>
        <v>0</v>
      </c>
      <c r="G29" s="190"/>
      <c r="H29" s="190"/>
      <c r="I29" s="191" t="s">
        <v>57</v>
      </c>
      <c r="J29" s="192"/>
      <c r="K29" s="193"/>
      <c r="L29" s="193"/>
      <c r="M29" s="192"/>
      <c r="N29" s="56"/>
      <c r="O29" s="56"/>
      <c r="P29" s="191" t="s">
        <v>58</v>
      </c>
      <c r="Q29" s="57"/>
      <c r="R29" s="194"/>
      <c r="S29" s="136">
        <f>IF($G$12="ANO",IF($G$13="ANO",Q29,SUM(Q29:R29)),SUM(Q29:R29))</f>
        <v>0</v>
      </c>
      <c r="T29" s="189"/>
      <c r="U29" s="120" t="e">
        <f>ROUND(IF(P29="EUR",S29,(S29/$L$13)),2)</f>
        <v>#DIV/0!</v>
      </c>
      <c r="V29" s="121"/>
      <c r="W29" s="122"/>
      <c r="X29" s="118">
        <f ca="1">ROW()-ROW(OFFSET($F$23,1,0,1,1))</f>
        <v>5</v>
      </c>
      <c r="Y29" s="123" t="e">
        <f>ROUND(IF(P29="EUR",(U29-W29),(U29-(V29/$L$13))),2)</f>
        <v>#DIV/0!</v>
      </c>
      <c r="Z29" s="123" t="e">
        <f t="shared" si="0"/>
        <v>#DIV/0!</v>
      </c>
      <c r="AA29" s="124"/>
    </row>
    <row r="30" spans="1:28" ht="14.3" x14ac:dyDescent="0.25">
      <c r="A30" s="433"/>
      <c r="B30" s="117">
        <f>ROW()-ROW($F$23)</f>
        <v>7</v>
      </c>
      <c r="C30" s="1"/>
      <c r="D30" s="9"/>
      <c r="E30" s="9"/>
      <c r="F30" s="40">
        <f>$I$4</f>
        <v>0</v>
      </c>
      <c r="G30" s="34"/>
      <c r="H30" s="34"/>
      <c r="I30" s="185" t="s">
        <v>57</v>
      </c>
      <c r="J30" s="196"/>
      <c r="K30" s="197"/>
      <c r="L30" s="197"/>
      <c r="M30" s="196"/>
      <c r="N30" s="7"/>
      <c r="O30" s="7"/>
      <c r="P30" s="185" t="s">
        <v>58</v>
      </c>
      <c r="Q30" s="35"/>
      <c r="R30" s="189"/>
      <c r="S30" s="119">
        <f>IF($G$12="ANO",IF($G$13="ANO",Q30,SUM(Q30:R30)),SUM(Q30:R30))</f>
        <v>0</v>
      </c>
      <c r="T30" s="189"/>
      <c r="U30" s="120" t="e">
        <f>ROUND(IF(P30="EUR",S30,(S30/$L$13)),2)</f>
        <v>#DIV/0!</v>
      </c>
      <c r="V30" s="121"/>
      <c r="W30" s="122"/>
      <c r="X30" s="118">
        <f>ROW()-ROW($F$23)</f>
        <v>7</v>
      </c>
      <c r="Y30" s="123" t="e">
        <f>ROUND(IF(P30="EUR",(U30-W30),(U30-(V30/$L$13))),2)</f>
        <v>#DIV/0!</v>
      </c>
      <c r="Z30" s="123" t="e">
        <f t="shared" si="0"/>
        <v>#DIV/0!</v>
      </c>
      <c r="AA30" s="124"/>
    </row>
    <row r="31" spans="1:28" ht="14.3" x14ac:dyDescent="0.25">
      <c r="A31" s="433"/>
      <c r="B31" s="125">
        <f>ROW()-ROW($F$23)</f>
        <v>8</v>
      </c>
      <c r="C31" s="46"/>
      <c r="D31" s="44"/>
      <c r="E31" s="44"/>
      <c r="F31" s="45">
        <f>$I$4</f>
        <v>0</v>
      </c>
      <c r="G31" s="198"/>
      <c r="H31" s="199"/>
      <c r="I31" s="200" t="s">
        <v>57</v>
      </c>
      <c r="J31" s="49"/>
      <c r="K31" s="201"/>
      <c r="L31" s="197"/>
      <c r="M31" s="196"/>
      <c r="N31" s="204"/>
      <c r="O31" s="204"/>
      <c r="P31" s="200" t="s">
        <v>58</v>
      </c>
      <c r="Q31" s="51"/>
      <c r="R31" s="205"/>
      <c r="S31" s="127">
        <f>IF($G$12="ANO",IF($G$13="ANO",Q31,SUM(Q31:R31)),SUM(Q31:R31))</f>
        <v>0</v>
      </c>
      <c r="T31" s="36"/>
      <c r="U31" s="120" t="e">
        <f>ROUND(IF(P31="EUR",S31,(S31/$L$13)),2)</f>
        <v>#DIV/0!</v>
      </c>
      <c r="V31" s="121"/>
      <c r="W31" s="122"/>
      <c r="X31" s="118">
        <f>ROW()-ROW($F$23)</f>
        <v>8</v>
      </c>
      <c r="Y31" s="123" t="e">
        <f>ROUND(IF(P31="EUR",(U31-W31),(U31-(V31/$L$13))),2)</f>
        <v>#DIV/0!</v>
      </c>
      <c r="Z31" s="123" t="e">
        <f t="shared" si="0"/>
        <v>#DIV/0!</v>
      </c>
      <c r="AA31" s="124"/>
    </row>
    <row r="32" spans="1:28" ht="14.3" x14ac:dyDescent="0.25">
      <c r="A32" s="433"/>
      <c r="B32" s="128"/>
      <c r="C32" s="129"/>
      <c r="D32" s="305" t="s">
        <v>99</v>
      </c>
      <c r="E32" s="306"/>
      <c r="F32" s="306"/>
      <c r="G32" s="306"/>
      <c r="H32" s="306"/>
      <c r="I32" s="306"/>
      <c r="J32" s="306"/>
      <c r="K32" s="306"/>
      <c r="L32" s="306"/>
      <c r="M32" s="306"/>
      <c r="N32" s="306"/>
      <c r="O32" s="306"/>
      <c r="P32" s="306"/>
      <c r="Q32" s="306"/>
      <c r="R32" s="306"/>
      <c r="S32" s="307"/>
      <c r="T32" s="130"/>
      <c r="U32" s="131" t="e">
        <f>SUM(U29:U31)</f>
        <v>#DIV/0!</v>
      </c>
      <c r="V32" s="130">
        <f>SUM(V29:V31)</f>
        <v>0</v>
      </c>
      <c r="W32" s="132">
        <f>SUM(W29:W31)</f>
        <v>0</v>
      </c>
      <c r="X32" s="133"/>
      <c r="Y32" s="132" t="e">
        <f>SUM(Y29:Y31)</f>
        <v>#DIV/0!</v>
      </c>
      <c r="Z32" s="132" t="e">
        <f>SUM(Z29:Z31)</f>
        <v>#DIV/0!</v>
      </c>
      <c r="AA32" s="134"/>
    </row>
    <row r="33" spans="1:27" ht="14.3" x14ac:dyDescent="0.25">
      <c r="A33" s="137"/>
      <c r="B33" s="138"/>
      <c r="C33" s="129"/>
      <c r="D33" s="305" t="s">
        <v>80</v>
      </c>
      <c r="E33" s="306"/>
      <c r="F33" s="306"/>
      <c r="G33" s="306"/>
      <c r="H33" s="306"/>
      <c r="I33" s="306"/>
      <c r="J33" s="306"/>
      <c r="K33" s="306"/>
      <c r="L33" s="306"/>
      <c r="M33" s="306"/>
      <c r="N33" s="306"/>
      <c r="O33" s="306"/>
      <c r="P33" s="306"/>
      <c r="Q33" s="306"/>
      <c r="R33" s="306"/>
      <c r="S33" s="307"/>
      <c r="T33" s="139"/>
      <c r="U33" s="140" t="e">
        <f>SUM(U28+U32)</f>
        <v>#DIV/0!</v>
      </c>
      <c r="V33" s="130">
        <f>V28+V32</f>
        <v>0</v>
      </c>
      <c r="W33" s="132">
        <f>W28+W32</f>
        <v>0</v>
      </c>
      <c r="X33" s="133"/>
      <c r="Y33" s="132" t="e">
        <f>Y28+Y32</f>
        <v>#DIV/0!</v>
      </c>
      <c r="Z33" s="132" t="e">
        <f>Z28+Z32</f>
        <v>#DIV/0!</v>
      </c>
      <c r="AA33" s="134"/>
    </row>
    <row r="34" spans="1:27" ht="14.3" x14ac:dyDescent="0.25">
      <c r="A34" s="433" t="s">
        <v>71</v>
      </c>
      <c r="B34" s="135">
        <f ca="1">ROW()-ROW(OFFSET($B$23,2,0,1,1))</f>
        <v>9</v>
      </c>
      <c r="C34" s="58"/>
      <c r="D34" s="54"/>
      <c r="E34" s="54"/>
      <c r="F34" s="55">
        <f t="shared" ref="F34:F43" si="1">$I$4</f>
        <v>0</v>
      </c>
      <c r="G34" s="190"/>
      <c r="H34" s="190"/>
      <c r="I34" s="191" t="s">
        <v>57</v>
      </c>
      <c r="J34" s="206"/>
      <c r="K34" s="206"/>
      <c r="L34" s="207"/>
      <c r="M34" s="208"/>
      <c r="N34" s="56"/>
      <c r="O34" s="56"/>
      <c r="P34" s="191" t="s">
        <v>58</v>
      </c>
      <c r="Q34" s="209"/>
      <c r="R34" s="209"/>
      <c r="S34" s="136">
        <f t="shared" ref="S34:S43" si="2">IF($G$12="ANO",IF($G$13="ANO",Q34,SUM(Q34:R34)),SUM(Q34:R34))</f>
        <v>0</v>
      </c>
      <c r="T34" s="189"/>
      <c r="U34" s="120" t="e">
        <f t="shared" ref="U34:U43" si="3">ROUND(IF(P34="EUR",S34,(S34/$L$13)),2)</f>
        <v>#DIV/0!</v>
      </c>
      <c r="V34" s="121"/>
      <c r="W34" s="122"/>
      <c r="X34" s="118">
        <f ca="1">ROW()-ROW(OFFSET($B$23,2,0,1,1))</f>
        <v>9</v>
      </c>
      <c r="Y34" s="123" t="e">
        <f t="shared" ref="Y34:Y43" si="4">ROUND(IF(P34="EUR",(U34-W34),(U34-(V34/$L$13))),2)</f>
        <v>#DIV/0!</v>
      </c>
      <c r="Z34" s="123" t="e">
        <f>Y34</f>
        <v>#DIV/0!</v>
      </c>
      <c r="AA34" s="124"/>
    </row>
    <row r="35" spans="1:27" ht="14.3" x14ac:dyDescent="0.25">
      <c r="A35" s="433"/>
      <c r="B35" s="117">
        <f t="shared" ref="B35:B43" ca="1" si="5">ROW()-ROW(OFFSET($B$23,2,0,1,1))</f>
        <v>10</v>
      </c>
      <c r="C35" s="37"/>
      <c r="D35" s="9"/>
      <c r="E35" s="9"/>
      <c r="F35" s="40">
        <f t="shared" si="1"/>
        <v>0</v>
      </c>
      <c r="G35" s="34"/>
      <c r="H35" s="34"/>
      <c r="I35" s="185" t="s">
        <v>57</v>
      </c>
      <c r="J35" s="210"/>
      <c r="K35" s="210"/>
      <c r="L35" s="211"/>
      <c r="M35" s="212"/>
      <c r="N35" s="7"/>
      <c r="O35" s="7"/>
      <c r="P35" s="185" t="s">
        <v>58</v>
      </c>
      <c r="Q35" s="188"/>
      <c r="R35" s="188"/>
      <c r="S35" s="119">
        <f t="shared" si="2"/>
        <v>0</v>
      </c>
      <c r="T35" s="189"/>
      <c r="U35" s="120" t="e">
        <f t="shared" si="3"/>
        <v>#DIV/0!</v>
      </c>
      <c r="V35" s="121"/>
      <c r="W35" s="122"/>
      <c r="X35" s="118">
        <f t="shared" ref="X35:X43" ca="1" si="6">ROW()-ROW(OFFSET($B$23,2,0,1,1))</f>
        <v>10</v>
      </c>
      <c r="Y35" s="123" t="e">
        <f t="shared" si="4"/>
        <v>#DIV/0!</v>
      </c>
      <c r="Z35" s="123" t="e">
        <f t="shared" ref="Z35:Z43" si="7">Y35</f>
        <v>#DIV/0!</v>
      </c>
      <c r="AA35" s="124"/>
    </row>
    <row r="36" spans="1:27" ht="14.3" x14ac:dyDescent="0.25">
      <c r="A36" s="433"/>
      <c r="B36" s="117">
        <f t="shared" ca="1" si="5"/>
        <v>11</v>
      </c>
      <c r="C36" s="37"/>
      <c r="D36" s="9"/>
      <c r="E36" s="9"/>
      <c r="F36" s="40">
        <f t="shared" si="1"/>
        <v>0</v>
      </c>
      <c r="G36" s="34"/>
      <c r="H36" s="34"/>
      <c r="I36" s="185" t="s">
        <v>57</v>
      </c>
      <c r="J36" s="210"/>
      <c r="K36" s="210"/>
      <c r="L36" s="211"/>
      <c r="M36" s="212"/>
      <c r="N36" s="7"/>
      <c r="O36" s="7"/>
      <c r="P36" s="185" t="s">
        <v>58</v>
      </c>
      <c r="Q36" s="188"/>
      <c r="R36" s="188"/>
      <c r="S36" s="119">
        <f t="shared" si="2"/>
        <v>0</v>
      </c>
      <c r="T36" s="189"/>
      <c r="U36" s="120" t="e">
        <f t="shared" si="3"/>
        <v>#DIV/0!</v>
      </c>
      <c r="V36" s="121"/>
      <c r="W36" s="122"/>
      <c r="X36" s="118">
        <f t="shared" ca="1" si="6"/>
        <v>11</v>
      </c>
      <c r="Y36" s="123" t="e">
        <f t="shared" si="4"/>
        <v>#DIV/0!</v>
      </c>
      <c r="Z36" s="123" t="e">
        <f t="shared" si="7"/>
        <v>#DIV/0!</v>
      </c>
      <c r="AA36" s="124"/>
    </row>
    <row r="37" spans="1:27" ht="14.3" x14ac:dyDescent="0.25">
      <c r="A37" s="433"/>
      <c r="B37" s="117">
        <f t="shared" ca="1" si="5"/>
        <v>12</v>
      </c>
      <c r="C37" s="37"/>
      <c r="D37" s="9"/>
      <c r="E37" s="9"/>
      <c r="F37" s="40">
        <f t="shared" si="1"/>
        <v>0</v>
      </c>
      <c r="G37" s="34"/>
      <c r="H37" s="34"/>
      <c r="I37" s="185" t="s">
        <v>57</v>
      </c>
      <c r="J37" s="210"/>
      <c r="K37" s="210"/>
      <c r="L37" s="211"/>
      <c r="M37" s="213"/>
      <c r="N37" s="7"/>
      <c r="O37" s="7"/>
      <c r="P37" s="185" t="s">
        <v>58</v>
      </c>
      <c r="Q37" s="35"/>
      <c r="R37" s="188"/>
      <c r="S37" s="119">
        <f t="shared" si="2"/>
        <v>0</v>
      </c>
      <c r="T37" s="189"/>
      <c r="U37" s="120" t="e">
        <f t="shared" si="3"/>
        <v>#DIV/0!</v>
      </c>
      <c r="V37" s="121"/>
      <c r="W37" s="122"/>
      <c r="X37" s="118">
        <f t="shared" ca="1" si="6"/>
        <v>12</v>
      </c>
      <c r="Y37" s="123" t="e">
        <f t="shared" si="4"/>
        <v>#DIV/0!</v>
      </c>
      <c r="Z37" s="123" t="e">
        <f t="shared" si="7"/>
        <v>#DIV/0!</v>
      </c>
      <c r="AA37" s="124"/>
    </row>
    <row r="38" spans="1:27" ht="14.3" x14ac:dyDescent="0.25">
      <c r="A38" s="433"/>
      <c r="B38" s="117">
        <f t="shared" ca="1" si="5"/>
        <v>13</v>
      </c>
      <c r="C38" s="37"/>
      <c r="D38" s="9"/>
      <c r="E38" s="9"/>
      <c r="F38" s="40">
        <f t="shared" si="1"/>
        <v>0</v>
      </c>
      <c r="G38" s="34"/>
      <c r="H38" s="34"/>
      <c r="I38" s="185" t="s">
        <v>57</v>
      </c>
      <c r="J38" s="214"/>
      <c r="K38" s="210"/>
      <c r="L38" s="215"/>
      <c r="M38" s="216"/>
      <c r="N38" s="217"/>
      <c r="O38" s="7"/>
      <c r="P38" s="185" t="s">
        <v>58</v>
      </c>
      <c r="Q38" s="38"/>
      <c r="R38" s="218"/>
      <c r="S38" s="119">
        <f t="shared" si="2"/>
        <v>0</v>
      </c>
      <c r="T38" s="189"/>
      <c r="U38" s="120" t="e">
        <f t="shared" si="3"/>
        <v>#DIV/0!</v>
      </c>
      <c r="V38" s="121"/>
      <c r="W38" s="122"/>
      <c r="X38" s="118">
        <f t="shared" ca="1" si="6"/>
        <v>13</v>
      </c>
      <c r="Y38" s="123" t="e">
        <f t="shared" si="4"/>
        <v>#DIV/0!</v>
      </c>
      <c r="Z38" s="123" t="e">
        <f t="shared" si="7"/>
        <v>#DIV/0!</v>
      </c>
      <c r="AA38" s="124"/>
    </row>
    <row r="39" spans="1:27" ht="14.3" x14ac:dyDescent="0.25">
      <c r="A39" s="433"/>
      <c r="B39" s="117">
        <f t="shared" ca="1" si="5"/>
        <v>14</v>
      </c>
      <c r="C39" s="37"/>
      <c r="D39" s="9"/>
      <c r="E39" s="9"/>
      <c r="F39" s="40">
        <f t="shared" si="1"/>
        <v>0</v>
      </c>
      <c r="G39" s="34"/>
      <c r="H39" s="34"/>
      <c r="I39" s="185" t="s">
        <v>57</v>
      </c>
      <c r="J39" s="210"/>
      <c r="K39" s="210"/>
      <c r="L39" s="211"/>
      <c r="M39" s="212"/>
      <c r="N39" s="7"/>
      <c r="O39" s="7"/>
      <c r="P39" s="185" t="s">
        <v>58</v>
      </c>
      <c r="Q39" s="35"/>
      <c r="R39" s="188"/>
      <c r="S39" s="119">
        <f t="shared" si="2"/>
        <v>0</v>
      </c>
      <c r="T39" s="189"/>
      <c r="U39" s="120" t="e">
        <f t="shared" si="3"/>
        <v>#DIV/0!</v>
      </c>
      <c r="V39" s="121"/>
      <c r="W39" s="122"/>
      <c r="X39" s="118">
        <f t="shared" ca="1" si="6"/>
        <v>14</v>
      </c>
      <c r="Y39" s="123" t="e">
        <f t="shared" si="4"/>
        <v>#DIV/0!</v>
      </c>
      <c r="Z39" s="123" t="e">
        <f t="shared" si="7"/>
        <v>#DIV/0!</v>
      </c>
      <c r="AA39" s="124"/>
    </row>
    <row r="40" spans="1:27" ht="14.3" x14ac:dyDescent="0.25">
      <c r="A40" s="433"/>
      <c r="B40" s="117">
        <f t="shared" ca="1" si="5"/>
        <v>15</v>
      </c>
      <c r="C40" s="37"/>
      <c r="D40" s="9"/>
      <c r="E40" s="9"/>
      <c r="F40" s="40">
        <f t="shared" si="1"/>
        <v>0</v>
      </c>
      <c r="G40" s="34"/>
      <c r="H40" s="34"/>
      <c r="I40" s="185" t="s">
        <v>57</v>
      </c>
      <c r="J40" s="210"/>
      <c r="K40" s="210"/>
      <c r="L40" s="211"/>
      <c r="M40" s="212"/>
      <c r="N40" s="7"/>
      <c r="O40" s="7"/>
      <c r="P40" s="185" t="s">
        <v>58</v>
      </c>
      <c r="Q40" s="35"/>
      <c r="R40" s="188"/>
      <c r="S40" s="119">
        <f t="shared" si="2"/>
        <v>0</v>
      </c>
      <c r="T40" s="189"/>
      <c r="U40" s="120" t="e">
        <f t="shared" si="3"/>
        <v>#DIV/0!</v>
      </c>
      <c r="V40" s="121"/>
      <c r="W40" s="122"/>
      <c r="X40" s="118">
        <f t="shared" ca="1" si="6"/>
        <v>15</v>
      </c>
      <c r="Y40" s="123" t="e">
        <f t="shared" si="4"/>
        <v>#DIV/0!</v>
      </c>
      <c r="Z40" s="123" t="e">
        <f t="shared" si="7"/>
        <v>#DIV/0!</v>
      </c>
      <c r="AA40" s="124"/>
    </row>
    <row r="41" spans="1:27" ht="14.3" x14ac:dyDescent="0.25">
      <c r="A41" s="433"/>
      <c r="B41" s="117">
        <f t="shared" ca="1" si="5"/>
        <v>16</v>
      </c>
      <c r="C41" s="37"/>
      <c r="D41" s="9"/>
      <c r="E41" s="9"/>
      <c r="F41" s="40">
        <f t="shared" si="1"/>
        <v>0</v>
      </c>
      <c r="G41" s="34"/>
      <c r="H41" s="34"/>
      <c r="I41" s="185" t="s">
        <v>57</v>
      </c>
      <c r="J41" s="210"/>
      <c r="K41" s="210"/>
      <c r="L41" s="211"/>
      <c r="M41" s="212"/>
      <c r="N41" s="7"/>
      <c r="O41" s="7"/>
      <c r="P41" s="185" t="s">
        <v>58</v>
      </c>
      <c r="Q41" s="35"/>
      <c r="R41" s="188"/>
      <c r="S41" s="119">
        <f t="shared" si="2"/>
        <v>0</v>
      </c>
      <c r="T41" s="189"/>
      <c r="U41" s="120" t="e">
        <f t="shared" si="3"/>
        <v>#DIV/0!</v>
      </c>
      <c r="V41" s="121"/>
      <c r="W41" s="122"/>
      <c r="X41" s="118">
        <f t="shared" ca="1" si="6"/>
        <v>16</v>
      </c>
      <c r="Y41" s="123" t="e">
        <f t="shared" si="4"/>
        <v>#DIV/0!</v>
      </c>
      <c r="Z41" s="123" t="e">
        <f t="shared" si="7"/>
        <v>#DIV/0!</v>
      </c>
      <c r="AA41" s="124"/>
    </row>
    <row r="42" spans="1:27" ht="14.3" x14ac:dyDescent="0.25">
      <c r="A42" s="433"/>
      <c r="B42" s="117">
        <f t="shared" ca="1" si="5"/>
        <v>17</v>
      </c>
      <c r="C42" s="37"/>
      <c r="D42" s="9"/>
      <c r="E42" s="9"/>
      <c r="F42" s="40">
        <f t="shared" si="1"/>
        <v>0</v>
      </c>
      <c r="G42" s="34"/>
      <c r="H42" s="34"/>
      <c r="I42" s="185" t="s">
        <v>57</v>
      </c>
      <c r="J42" s="210"/>
      <c r="K42" s="210"/>
      <c r="L42" s="211"/>
      <c r="M42" s="212"/>
      <c r="N42" s="7"/>
      <c r="O42" s="7"/>
      <c r="P42" s="185" t="s">
        <v>58</v>
      </c>
      <c r="Q42" s="35"/>
      <c r="R42" s="188"/>
      <c r="S42" s="119">
        <f t="shared" si="2"/>
        <v>0</v>
      </c>
      <c r="T42" s="189"/>
      <c r="U42" s="120" t="e">
        <f t="shared" si="3"/>
        <v>#DIV/0!</v>
      </c>
      <c r="V42" s="121"/>
      <c r="W42" s="122"/>
      <c r="X42" s="118">
        <f t="shared" ca="1" si="6"/>
        <v>17</v>
      </c>
      <c r="Y42" s="123" t="e">
        <f t="shared" si="4"/>
        <v>#DIV/0!</v>
      </c>
      <c r="Z42" s="123" t="e">
        <f t="shared" si="7"/>
        <v>#DIV/0!</v>
      </c>
      <c r="AA42" s="124"/>
    </row>
    <row r="43" spans="1:27" ht="14.3" x14ac:dyDescent="0.25">
      <c r="A43" s="433"/>
      <c r="B43" s="125">
        <f t="shared" ca="1" si="5"/>
        <v>18</v>
      </c>
      <c r="C43" s="52"/>
      <c r="D43" s="44"/>
      <c r="E43" s="44"/>
      <c r="F43" s="45">
        <f t="shared" si="1"/>
        <v>0</v>
      </c>
      <c r="G43" s="199"/>
      <c r="H43" s="199"/>
      <c r="I43" s="200" t="s">
        <v>57</v>
      </c>
      <c r="J43" s="201"/>
      <c r="K43" s="219"/>
      <c r="L43" s="198"/>
      <c r="M43" s="202"/>
      <c r="N43" s="204"/>
      <c r="O43" s="204"/>
      <c r="P43" s="200" t="s">
        <v>58</v>
      </c>
      <c r="Q43" s="51"/>
      <c r="R43" s="220"/>
      <c r="S43" s="127">
        <f t="shared" si="2"/>
        <v>0</v>
      </c>
      <c r="T43" s="189"/>
      <c r="U43" s="120" t="e">
        <f t="shared" si="3"/>
        <v>#DIV/0!</v>
      </c>
      <c r="V43" s="121"/>
      <c r="W43" s="122"/>
      <c r="X43" s="118">
        <f t="shared" ca="1" si="6"/>
        <v>18</v>
      </c>
      <c r="Y43" s="123" t="e">
        <f t="shared" si="4"/>
        <v>#DIV/0!</v>
      </c>
      <c r="Z43" s="123" t="e">
        <f t="shared" si="7"/>
        <v>#DIV/0!</v>
      </c>
      <c r="AA43" s="124"/>
    </row>
    <row r="44" spans="1:27" ht="14.3" x14ac:dyDescent="0.25">
      <c r="A44" s="433"/>
      <c r="B44" s="128"/>
      <c r="C44" s="129"/>
      <c r="D44" s="305" t="s">
        <v>76</v>
      </c>
      <c r="E44" s="306"/>
      <c r="F44" s="306"/>
      <c r="G44" s="306"/>
      <c r="H44" s="306"/>
      <c r="I44" s="306"/>
      <c r="J44" s="306"/>
      <c r="K44" s="306"/>
      <c r="L44" s="306"/>
      <c r="M44" s="306"/>
      <c r="N44" s="306"/>
      <c r="O44" s="306"/>
      <c r="P44" s="306"/>
      <c r="Q44" s="306"/>
      <c r="R44" s="306"/>
      <c r="S44" s="307"/>
      <c r="T44" s="130">
        <f>SUM(T34:T43)</f>
        <v>0</v>
      </c>
      <c r="U44" s="131" t="e">
        <f>SUM(U34:U43)</f>
        <v>#DIV/0!</v>
      </c>
      <c r="V44" s="130">
        <f>SUM(V34:V43)</f>
        <v>0</v>
      </c>
      <c r="W44" s="132">
        <f>SUM(W34:W43)</f>
        <v>0</v>
      </c>
      <c r="X44" s="133"/>
      <c r="Y44" s="132" t="e">
        <f>SUM(Y34:Y43)</f>
        <v>#DIV/0!</v>
      </c>
      <c r="Z44" s="132" t="e">
        <f>SUM(Z34:Z43)</f>
        <v>#DIV/0!</v>
      </c>
      <c r="AA44" s="134"/>
    </row>
    <row r="45" spans="1:27" ht="14.3" x14ac:dyDescent="0.25">
      <c r="A45" s="433" t="s">
        <v>72</v>
      </c>
      <c r="B45" s="135">
        <f ca="1">ROW()-ROW(OFFSET($B$23,3,0,1,1))</f>
        <v>19</v>
      </c>
      <c r="C45" s="59"/>
      <c r="D45" s="60"/>
      <c r="E45" s="54"/>
      <c r="F45" s="55">
        <f t="shared" ref="F45:F52" si="8">$I$4</f>
        <v>0</v>
      </c>
      <c r="G45" s="190"/>
      <c r="H45" s="190"/>
      <c r="I45" s="191" t="s">
        <v>57</v>
      </c>
      <c r="J45" s="206"/>
      <c r="K45" s="206"/>
      <c r="L45" s="207"/>
      <c r="M45" s="208"/>
      <c r="N45" s="56"/>
      <c r="O45" s="56"/>
      <c r="P45" s="191" t="s">
        <v>58</v>
      </c>
      <c r="Q45" s="57"/>
      <c r="R45" s="209"/>
      <c r="S45" s="195">
        <f>IF($G$12="ANO",IF($G$13="ANO",Q45,SUM(Q45:R45)),SUM(Q45:R45))</f>
        <v>0</v>
      </c>
      <c r="T45" s="189"/>
      <c r="U45" s="120" t="e">
        <f>ROUND(IF(P45="EUR",S45,(S45/$L$13)),2)</f>
        <v>#DIV/0!</v>
      </c>
      <c r="V45" s="121"/>
      <c r="W45" s="122"/>
      <c r="X45" s="118">
        <f ca="1">ROW()-ROW(OFFSET($B$23,3,0,1,1))</f>
        <v>19</v>
      </c>
      <c r="Y45" s="123" t="e">
        <f t="shared" ref="Y45:Y52" si="9">ROUND(IF(P45="EUR",(U45-W45),(U45-(V45/$L$13))),2)</f>
        <v>#DIV/0!</v>
      </c>
      <c r="Z45" s="123" t="e">
        <f>Y45</f>
        <v>#DIV/0!</v>
      </c>
      <c r="AA45" s="124"/>
    </row>
    <row r="46" spans="1:27" ht="14.3" x14ac:dyDescent="0.25">
      <c r="A46" s="433"/>
      <c r="B46" s="117">
        <f t="shared" ref="B46:B52" ca="1" si="10">ROW()-ROW(OFFSET($B$23,3,0,1,1))</f>
        <v>20</v>
      </c>
      <c r="C46" s="39"/>
      <c r="D46" s="10"/>
      <c r="E46" s="9"/>
      <c r="F46" s="40">
        <f t="shared" si="8"/>
        <v>0</v>
      </c>
      <c r="G46" s="34"/>
      <c r="H46" s="34"/>
      <c r="I46" s="185" t="s">
        <v>57</v>
      </c>
      <c r="J46" s="210"/>
      <c r="K46" s="210"/>
      <c r="L46" s="211"/>
      <c r="M46" s="212"/>
      <c r="N46" s="7"/>
      <c r="O46" s="7"/>
      <c r="P46" s="185" t="s">
        <v>58</v>
      </c>
      <c r="Q46" s="35"/>
      <c r="R46" s="188"/>
      <c r="S46" s="119">
        <f t="shared" ref="S46:S51" si="11">IF($G$12="ANO",IF($G$13="ANO",Q46,SUM(Q46:R46)),SUM(Q46:R46))</f>
        <v>0</v>
      </c>
      <c r="T46" s="189"/>
      <c r="U46" s="120" t="e">
        <f t="shared" ref="U46:U51" si="12">ROUND(IF(P46="EUR",S46,(S46/$L$13)),2)</f>
        <v>#DIV/0!</v>
      </c>
      <c r="V46" s="121"/>
      <c r="W46" s="122"/>
      <c r="X46" s="118">
        <f t="shared" ref="X46:X52" ca="1" si="13">ROW()-ROW(OFFSET($B$23,3,0,1,1))</f>
        <v>20</v>
      </c>
      <c r="Y46" s="123" t="e">
        <f t="shared" si="9"/>
        <v>#DIV/0!</v>
      </c>
      <c r="Z46" s="123" t="e">
        <f t="shared" ref="Z46:Z51" si="14">Y46</f>
        <v>#DIV/0!</v>
      </c>
      <c r="AA46" s="124"/>
    </row>
    <row r="47" spans="1:27" ht="14.3" x14ac:dyDescent="0.25">
      <c r="A47" s="433"/>
      <c r="B47" s="117">
        <f t="shared" ca="1" si="10"/>
        <v>21</v>
      </c>
      <c r="C47" s="39"/>
      <c r="D47" s="10"/>
      <c r="E47" s="9"/>
      <c r="F47" s="40">
        <f t="shared" si="8"/>
        <v>0</v>
      </c>
      <c r="G47" s="34"/>
      <c r="H47" s="34"/>
      <c r="I47" s="185" t="s">
        <v>57</v>
      </c>
      <c r="J47" s="210"/>
      <c r="K47" s="210"/>
      <c r="L47" s="211"/>
      <c r="M47" s="212"/>
      <c r="N47" s="7"/>
      <c r="O47" s="7"/>
      <c r="P47" s="185" t="s">
        <v>58</v>
      </c>
      <c r="Q47" s="35"/>
      <c r="R47" s="188"/>
      <c r="S47" s="119">
        <f t="shared" si="11"/>
        <v>0</v>
      </c>
      <c r="T47" s="189"/>
      <c r="U47" s="120" t="e">
        <f t="shared" si="12"/>
        <v>#DIV/0!</v>
      </c>
      <c r="V47" s="121"/>
      <c r="W47" s="122"/>
      <c r="X47" s="118">
        <f t="shared" ca="1" si="13"/>
        <v>21</v>
      </c>
      <c r="Y47" s="123" t="e">
        <f t="shared" si="9"/>
        <v>#DIV/0!</v>
      </c>
      <c r="Z47" s="123" t="e">
        <f t="shared" si="14"/>
        <v>#DIV/0!</v>
      </c>
      <c r="AA47" s="124"/>
    </row>
    <row r="48" spans="1:27" ht="14.3" x14ac:dyDescent="0.25">
      <c r="A48" s="433"/>
      <c r="B48" s="117">
        <f t="shared" ca="1" si="10"/>
        <v>22</v>
      </c>
      <c r="C48" s="39"/>
      <c r="D48" s="10"/>
      <c r="E48" s="9"/>
      <c r="F48" s="40">
        <f t="shared" si="8"/>
        <v>0</v>
      </c>
      <c r="G48" s="34"/>
      <c r="H48" s="34"/>
      <c r="I48" s="185" t="s">
        <v>57</v>
      </c>
      <c r="J48" s="210"/>
      <c r="K48" s="210"/>
      <c r="L48" s="211"/>
      <c r="M48" s="212"/>
      <c r="N48" s="7"/>
      <c r="O48" s="7"/>
      <c r="P48" s="185" t="s">
        <v>58</v>
      </c>
      <c r="Q48" s="35"/>
      <c r="R48" s="188"/>
      <c r="S48" s="119">
        <f t="shared" si="11"/>
        <v>0</v>
      </c>
      <c r="T48" s="189"/>
      <c r="U48" s="120" t="e">
        <f t="shared" si="12"/>
        <v>#DIV/0!</v>
      </c>
      <c r="V48" s="121"/>
      <c r="W48" s="122"/>
      <c r="X48" s="118">
        <f t="shared" ca="1" si="13"/>
        <v>22</v>
      </c>
      <c r="Y48" s="123" t="e">
        <f t="shared" si="9"/>
        <v>#DIV/0!</v>
      </c>
      <c r="Z48" s="123" t="e">
        <f t="shared" si="14"/>
        <v>#DIV/0!</v>
      </c>
      <c r="AA48" s="124"/>
    </row>
    <row r="49" spans="1:27" ht="14.3" x14ac:dyDescent="0.25">
      <c r="A49" s="433"/>
      <c r="B49" s="117">
        <f t="shared" ca="1" si="10"/>
        <v>23</v>
      </c>
      <c r="C49" s="39"/>
      <c r="D49" s="10"/>
      <c r="E49" s="9"/>
      <c r="F49" s="40">
        <f t="shared" si="8"/>
        <v>0</v>
      </c>
      <c r="G49" s="34"/>
      <c r="H49" s="34"/>
      <c r="I49" s="185" t="s">
        <v>57</v>
      </c>
      <c r="J49" s="210"/>
      <c r="K49" s="210"/>
      <c r="L49" s="211"/>
      <c r="M49" s="212"/>
      <c r="N49" s="7"/>
      <c r="O49" s="7"/>
      <c r="P49" s="185" t="s">
        <v>58</v>
      </c>
      <c r="Q49" s="35"/>
      <c r="R49" s="188"/>
      <c r="S49" s="119">
        <f t="shared" si="11"/>
        <v>0</v>
      </c>
      <c r="T49" s="189"/>
      <c r="U49" s="120" t="e">
        <f t="shared" si="12"/>
        <v>#DIV/0!</v>
      </c>
      <c r="V49" s="121"/>
      <c r="W49" s="122"/>
      <c r="X49" s="118">
        <f t="shared" ca="1" si="13"/>
        <v>23</v>
      </c>
      <c r="Y49" s="123" t="e">
        <f t="shared" si="9"/>
        <v>#DIV/0!</v>
      </c>
      <c r="Z49" s="123" t="e">
        <f t="shared" si="14"/>
        <v>#DIV/0!</v>
      </c>
      <c r="AA49" s="124"/>
    </row>
    <row r="50" spans="1:27" ht="14.3" x14ac:dyDescent="0.25">
      <c r="A50" s="433"/>
      <c r="B50" s="117">
        <f t="shared" ca="1" si="10"/>
        <v>24</v>
      </c>
      <c r="C50" s="39"/>
      <c r="D50" s="10"/>
      <c r="E50" s="9"/>
      <c r="F50" s="40">
        <f t="shared" si="8"/>
        <v>0</v>
      </c>
      <c r="G50" s="34"/>
      <c r="H50" s="34"/>
      <c r="I50" s="185" t="s">
        <v>57</v>
      </c>
      <c r="J50" s="210"/>
      <c r="K50" s="210"/>
      <c r="L50" s="211"/>
      <c r="M50" s="212"/>
      <c r="N50" s="7"/>
      <c r="O50" s="7"/>
      <c r="P50" s="185" t="s">
        <v>58</v>
      </c>
      <c r="Q50" s="35"/>
      <c r="R50" s="188"/>
      <c r="S50" s="119">
        <f t="shared" si="11"/>
        <v>0</v>
      </c>
      <c r="T50" s="189"/>
      <c r="U50" s="120" t="e">
        <f t="shared" si="12"/>
        <v>#DIV/0!</v>
      </c>
      <c r="V50" s="121"/>
      <c r="W50" s="122"/>
      <c r="X50" s="118">
        <f t="shared" ca="1" si="13"/>
        <v>24</v>
      </c>
      <c r="Y50" s="123" t="e">
        <f t="shared" si="9"/>
        <v>#DIV/0!</v>
      </c>
      <c r="Z50" s="123" t="e">
        <f t="shared" si="14"/>
        <v>#DIV/0!</v>
      </c>
      <c r="AA50" s="124"/>
    </row>
    <row r="51" spans="1:27" ht="14.3" x14ac:dyDescent="0.25">
      <c r="A51" s="433"/>
      <c r="B51" s="117">
        <f t="shared" ca="1" si="10"/>
        <v>25</v>
      </c>
      <c r="C51" s="39"/>
      <c r="D51" s="10"/>
      <c r="E51" s="9"/>
      <c r="F51" s="40">
        <f t="shared" si="8"/>
        <v>0</v>
      </c>
      <c r="G51" s="34"/>
      <c r="H51" s="34"/>
      <c r="I51" s="185" t="s">
        <v>57</v>
      </c>
      <c r="J51" s="210"/>
      <c r="K51" s="210"/>
      <c r="L51" s="211"/>
      <c r="M51" s="212"/>
      <c r="N51" s="7"/>
      <c r="O51" s="7"/>
      <c r="P51" s="185" t="s">
        <v>58</v>
      </c>
      <c r="Q51" s="35"/>
      <c r="R51" s="188"/>
      <c r="S51" s="119">
        <f t="shared" si="11"/>
        <v>0</v>
      </c>
      <c r="T51" s="189"/>
      <c r="U51" s="120" t="e">
        <f t="shared" si="12"/>
        <v>#DIV/0!</v>
      </c>
      <c r="V51" s="121"/>
      <c r="W51" s="122"/>
      <c r="X51" s="118">
        <f t="shared" ca="1" si="13"/>
        <v>25</v>
      </c>
      <c r="Y51" s="123" t="e">
        <f t="shared" si="9"/>
        <v>#DIV/0!</v>
      </c>
      <c r="Z51" s="123" t="e">
        <f t="shared" si="14"/>
        <v>#DIV/0!</v>
      </c>
      <c r="AA51" s="124"/>
    </row>
    <row r="52" spans="1:27" ht="14.3" x14ac:dyDescent="0.25">
      <c r="A52" s="433"/>
      <c r="B52" s="125">
        <f t="shared" ca="1" si="10"/>
        <v>26</v>
      </c>
      <c r="C52" s="42"/>
      <c r="D52" s="43"/>
      <c r="E52" s="44"/>
      <c r="F52" s="45">
        <f t="shared" si="8"/>
        <v>0</v>
      </c>
      <c r="G52" s="199"/>
      <c r="H52" s="199"/>
      <c r="I52" s="200" t="s">
        <v>57</v>
      </c>
      <c r="J52" s="201"/>
      <c r="K52" s="201"/>
      <c r="L52" s="198"/>
      <c r="M52" s="202"/>
      <c r="N52" s="204"/>
      <c r="O52" s="204"/>
      <c r="P52" s="200" t="s">
        <v>58</v>
      </c>
      <c r="Q52" s="51"/>
      <c r="R52" s="220"/>
      <c r="S52" s="127">
        <f>IF($G$12="ANO",IF($G$13="ANO",Q52,SUM(Q52:R52)),SUM(Q52:R52))</f>
        <v>0</v>
      </c>
      <c r="T52" s="189"/>
      <c r="U52" s="120" t="e">
        <f>ROUND(IF(P52="EUR",S52,(S52/$L$13)),2)</f>
        <v>#DIV/0!</v>
      </c>
      <c r="V52" s="121"/>
      <c r="W52" s="122"/>
      <c r="X52" s="118">
        <f t="shared" ca="1" si="13"/>
        <v>26</v>
      </c>
      <c r="Y52" s="123" t="e">
        <f t="shared" si="9"/>
        <v>#DIV/0!</v>
      </c>
      <c r="Z52" s="123" t="e">
        <f>Y52</f>
        <v>#DIV/0!</v>
      </c>
      <c r="AA52" s="124"/>
    </row>
    <row r="53" spans="1:27" ht="14.3" x14ac:dyDescent="0.25">
      <c r="A53" s="433"/>
      <c r="B53" s="128"/>
      <c r="C53" s="129"/>
      <c r="D53" s="305" t="s">
        <v>77</v>
      </c>
      <c r="E53" s="306"/>
      <c r="F53" s="306"/>
      <c r="G53" s="306"/>
      <c r="H53" s="306"/>
      <c r="I53" s="306"/>
      <c r="J53" s="306"/>
      <c r="K53" s="306"/>
      <c r="L53" s="306"/>
      <c r="M53" s="306"/>
      <c r="N53" s="306"/>
      <c r="O53" s="306"/>
      <c r="P53" s="306"/>
      <c r="Q53" s="306"/>
      <c r="R53" s="306"/>
      <c r="S53" s="307"/>
      <c r="T53" s="130">
        <f>SUM(T45:T52)</f>
        <v>0</v>
      </c>
      <c r="U53" s="131" t="e">
        <f>SUM(U45:U52)</f>
        <v>#DIV/0!</v>
      </c>
      <c r="V53" s="130">
        <f>SUM(V45:V52)</f>
        <v>0</v>
      </c>
      <c r="W53" s="132">
        <f>SUM(W45:W52)</f>
        <v>0</v>
      </c>
      <c r="X53" s="133"/>
      <c r="Y53" s="132" t="e">
        <f>SUM(Y45:Y52)</f>
        <v>#DIV/0!</v>
      </c>
      <c r="Z53" s="132" t="e">
        <f>SUM(Z45:Z52)</f>
        <v>#DIV/0!</v>
      </c>
      <c r="AA53" s="134"/>
    </row>
    <row r="54" spans="1:27" ht="14.3" x14ac:dyDescent="0.25">
      <c r="A54" s="433" t="s">
        <v>96</v>
      </c>
      <c r="B54" s="142">
        <f ca="1">ROW()-ROW(OFFSET($B$23,4,0,1,1))</f>
        <v>27</v>
      </c>
      <c r="C54" s="61"/>
      <c r="D54" s="62"/>
      <c r="E54" s="63"/>
      <c r="F54" s="64">
        <f>$I$4</f>
        <v>0</v>
      </c>
      <c r="G54" s="221"/>
      <c r="H54" s="222"/>
      <c r="I54" s="223" t="s">
        <v>57</v>
      </c>
      <c r="J54" s="222"/>
      <c r="K54" s="222"/>
      <c r="L54" s="221"/>
      <c r="M54" s="221"/>
      <c r="N54" s="224"/>
      <c r="O54" s="225"/>
      <c r="P54" s="223" t="s">
        <v>58</v>
      </c>
      <c r="Q54" s="226"/>
      <c r="R54" s="226"/>
      <c r="S54" s="227">
        <f>IF($G$12="ANO",IF($G$13="ANO",Q54,SUM(Q54:R54)),SUM(Q54:R54))</f>
        <v>0</v>
      </c>
      <c r="T54" s="189"/>
      <c r="U54" s="120" t="e">
        <f>ROUND(IF(P54="EUR",S54,(S54/$L$13)),2)</f>
        <v>#DIV/0!</v>
      </c>
      <c r="V54" s="121"/>
      <c r="W54" s="122"/>
      <c r="X54" s="118">
        <f ca="1">ROW()-ROW(OFFSET($B$23,4,0,1,1))</f>
        <v>27</v>
      </c>
      <c r="Y54" s="123" t="e">
        <f>ROUND(IF(P54="EUR",(U54-W54),(U54-(V54/$L$13))),2)</f>
        <v>#DIV/0!</v>
      </c>
      <c r="Z54" s="123" t="e">
        <f>Y54</f>
        <v>#DIV/0!</v>
      </c>
      <c r="AA54" s="124"/>
    </row>
    <row r="55" spans="1:27" ht="14.3" x14ac:dyDescent="0.25">
      <c r="A55" s="433"/>
      <c r="B55" s="128"/>
      <c r="C55" s="129"/>
      <c r="D55" s="305" t="s">
        <v>105</v>
      </c>
      <c r="E55" s="306"/>
      <c r="F55" s="306"/>
      <c r="G55" s="306"/>
      <c r="H55" s="306"/>
      <c r="I55" s="306"/>
      <c r="J55" s="306"/>
      <c r="K55" s="306"/>
      <c r="L55" s="306"/>
      <c r="M55" s="306"/>
      <c r="N55" s="306"/>
      <c r="O55" s="306"/>
      <c r="P55" s="306"/>
      <c r="Q55" s="306"/>
      <c r="R55" s="306"/>
      <c r="S55" s="307"/>
      <c r="T55" s="130">
        <f>SUM(T54:T54)</f>
        <v>0</v>
      </c>
      <c r="U55" s="131" t="e">
        <f>SUM(U54:U54)</f>
        <v>#DIV/0!</v>
      </c>
      <c r="V55" s="130">
        <f>SUM(V54:V54)</f>
        <v>0</v>
      </c>
      <c r="W55" s="132">
        <f>SUM(W54:W54)</f>
        <v>0</v>
      </c>
      <c r="X55" s="133"/>
      <c r="Y55" s="132" t="e">
        <f>SUM(Y54:Y54)</f>
        <v>#DIV/0!</v>
      </c>
      <c r="Z55" s="132" t="e">
        <f>SUM(Z54:Z54)</f>
        <v>#DIV/0!</v>
      </c>
      <c r="AA55" s="134"/>
    </row>
    <row r="56" spans="1:27" ht="14.3" x14ac:dyDescent="0.25">
      <c r="A56" s="137"/>
      <c r="B56" s="138"/>
      <c r="C56" s="129"/>
      <c r="D56" s="305" t="s">
        <v>81</v>
      </c>
      <c r="E56" s="306"/>
      <c r="F56" s="306"/>
      <c r="G56" s="306"/>
      <c r="H56" s="306"/>
      <c r="I56" s="306"/>
      <c r="J56" s="306"/>
      <c r="K56" s="306"/>
      <c r="L56" s="306"/>
      <c r="M56" s="306"/>
      <c r="N56" s="306"/>
      <c r="O56" s="306"/>
      <c r="P56" s="306"/>
      <c r="Q56" s="306"/>
      <c r="R56" s="306"/>
      <c r="S56" s="307"/>
      <c r="T56" s="139">
        <f>T44+T53+T55</f>
        <v>0</v>
      </c>
      <c r="U56" s="140" t="e">
        <f>SUM(U44+U53+U55)</f>
        <v>#DIV/0!</v>
      </c>
      <c r="V56" s="130">
        <f>V44+V53+V55</f>
        <v>0</v>
      </c>
      <c r="W56" s="132">
        <f>W44+W53+W55</f>
        <v>0</v>
      </c>
      <c r="X56" s="133"/>
      <c r="Y56" s="132" t="e">
        <f>Y44+Y53+Y55</f>
        <v>#DIV/0!</v>
      </c>
      <c r="Z56" s="132" t="e">
        <f>Z44+Z53+Z55</f>
        <v>#DIV/0!</v>
      </c>
      <c r="AA56" s="134"/>
    </row>
    <row r="57" spans="1:27" ht="14.3" x14ac:dyDescent="0.25">
      <c r="A57" s="433" t="s">
        <v>73</v>
      </c>
      <c r="B57" s="135">
        <f ca="1">ROW()-ROW(OFFSET($B$23,6,0,1,1))</f>
        <v>28</v>
      </c>
      <c r="C57" s="59"/>
      <c r="D57" s="60"/>
      <c r="E57" s="54"/>
      <c r="F57" s="55">
        <f t="shared" ref="F57:F65" si="15">$I$4</f>
        <v>0</v>
      </c>
      <c r="G57" s="190"/>
      <c r="H57" s="190"/>
      <c r="I57" s="191" t="s">
        <v>57</v>
      </c>
      <c r="J57" s="206"/>
      <c r="K57" s="206"/>
      <c r="L57" s="207"/>
      <c r="M57" s="208"/>
      <c r="N57" s="56"/>
      <c r="O57" s="56"/>
      <c r="P57" s="191" t="s">
        <v>58</v>
      </c>
      <c r="Q57" s="57"/>
      <c r="R57" s="209"/>
      <c r="S57" s="136">
        <f>IF($G$12="ANO",IF($G$13="ANO",Q57,SUM(Q57:R57)),SUM(Q57:R57))</f>
        <v>0</v>
      </c>
      <c r="T57" s="189"/>
      <c r="U57" s="120" t="e">
        <f>ROUND(IF(P57="EUR",S57,(S57/$L$13)),2)</f>
        <v>#DIV/0!</v>
      </c>
      <c r="V57" s="121"/>
      <c r="W57" s="122"/>
      <c r="X57" s="118">
        <f ca="1">ROW()-ROW(OFFSET($B$23,6,0,1,1))</f>
        <v>28</v>
      </c>
      <c r="Y57" s="123" t="e">
        <f t="shared" ref="Y57:Y65" si="16">ROUND(IF(P57="EUR",(U57-W57),(U57-(V57/$L$13))),2)</f>
        <v>#DIV/0!</v>
      </c>
      <c r="Z57" s="123" t="e">
        <f>Y57</f>
        <v>#DIV/0!</v>
      </c>
      <c r="AA57" s="124"/>
    </row>
    <row r="58" spans="1:27" ht="14.3" x14ac:dyDescent="0.25">
      <c r="A58" s="433"/>
      <c r="B58" s="117">
        <f t="shared" ref="B58:B65" ca="1" si="17">ROW()-ROW(OFFSET($B$23,6,0,1,1))</f>
        <v>29</v>
      </c>
      <c r="C58" s="39"/>
      <c r="D58" s="10"/>
      <c r="E58" s="9"/>
      <c r="F58" s="40">
        <f t="shared" si="15"/>
        <v>0</v>
      </c>
      <c r="G58" s="34"/>
      <c r="H58" s="34"/>
      <c r="I58" s="185" t="s">
        <v>57</v>
      </c>
      <c r="J58" s="210"/>
      <c r="K58" s="210"/>
      <c r="L58" s="211"/>
      <c r="M58" s="212"/>
      <c r="N58" s="7"/>
      <c r="O58" s="7"/>
      <c r="P58" s="185" t="s">
        <v>58</v>
      </c>
      <c r="Q58" s="35"/>
      <c r="R58" s="188"/>
      <c r="S58" s="119">
        <f t="shared" ref="S58:S64" si="18">IF($G$12="ANO",IF($G$13="ANO",Q58,SUM(Q58:R58)),SUM(Q58:R58))</f>
        <v>0</v>
      </c>
      <c r="T58" s="189"/>
      <c r="U58" s="120" t="e">
        <f t="shared" ref="U58:U64" si="19">ROUND(IF(P58="EUR",S58,(S58/$L$13)),2)</f>
        <v>#DIV/0!</v>
      </c>
      <c r="V58" s="121"/>
      <c r="W58" s="122"/>
      <c r="X58" s="118">
        <f t="shared" ref="X58:X65" ca="1" si="20">ROW()-ROW(OFFSET($B$23,6,0,1,1))</f>
        <v>29</v>
      </c>
      <c r="Y58" s="123" t="e">
        <f t="shared" si="16"/>
        <v>#DIV/0!</v>
      </c>
      <c r="Z58" s="123" t="e">
        <f t="shared" ref="Z58:Z64" si="21">Y58</f>
        <v>#DIV/0!</v>
      </c>
      <c r="AA58" s="124"/>
    </row>
    <row r="59" spans="1:27" ht="14.3" x14ac:dyDescent="0.25">
      <c r="A59" s="433"/>
      <c r="B59" s="117">
        <f t="shared" ca="1" si="17"/>
        <v>30</v>
      </c>
      <c r="C59" s="39"/>
      <c r="D59" s="10"/>
      <c r="E59" s="9"/>
      <c r="F59" s="40">
        <f t="shared" si="15"/>
        <v>0</v>
      </c>
      <c r="G59" s="34"/>
      <c r="H59" s="34"/>
      <c r="I59" s="185" t="s">
        <v>57</v>
      </c>
      <c r="J59" s="210"/>
      <c r="K59" s="210"/>
      <c r="L59" s="211"/>
      <c r="M59" s="212"/>
      <c r="N59" s="7"/>
      <c r="O59" s="7"/>
      <c r="P59" s="185" t="s">
        <v>58</v>
      </c>
      <c r="Q59" s="35"/>
      <c r="R59" s="188"/>
      <c r="S59" s="119">
        <f t="shared" si="18"/>
        <v>0</v>
      </c>
      <c r="T59" s="189"/>
      <c r="U59" s="120" t="e">
        <f t="shared" si="19"/>
        <v>#DIV/0!</v>
      </c>
      <c r="V59" s="121"/>
      <c r="W59" s="122"/>
      <c r="X59" s="118">
        <f t="shared" ca="1" si="20"/>
        <v>30</v>
      </c>
      <c r="Y59" s="123" t="e">
        <f t="shared" si="16"/>
        <v>#DIV/0!</v>
      </c>
      <c r="Z59" s="123" t="e">
        <f t="shared" si="21"/>
        <v>#DIV/0!</v>
      </c>
      <c r="AA59" s="124"/>
    </row>
    <row r="60" spans="1:27" ht="14.3" x14ac:dyDescent="0.25">
      <c r="A60" s="433"/>
      <c r="B60" s="117">
        <f t="shared" ca="1" si="17"/>
        <v>31</v>
      </c>
      <c r="C60" s="39"/>
      <c r="D60" s="10"/>
      <c r="E60" s="9"/>
      <c r="F60" s="40">
        <f t="shared" si="15"/>
        <v>0</v>
      </c>
      <c r="G60" s="34"/>
      <c r="H60" s="34"/>
      <c r="I60" s="185" t="s">
        <v>57</v>
      </c>
      <c r="J60" s="210"/>
      <c r="K60" s="210"/>
      <c r="L60" s="211"/>
      <c r="M60" s="212"/>
      <c r="N60" s="7"/>
      <c r="O60" s="7"/>
      <c r="P60" s="185" t="s">
        <v>58</v>
      </c>
      <c r="Q60" s="35"/>
      <c r="R60" s="188"/>
      <c r="S60" s="119">
        <f t="shared" si="18"/>
        <v>0</v>
      </c>
      <c r="T60" s="189"/>
      <c r="U60" s="120" t="e">
        <f t="shared" si="19"/>
        <v>#DIV/0!</v>
      </c>
      <c r="V60" s="121"/>
      <c r="W60" s="122"/>
      <c r="X60" s="118">
        <f t="shared" ca="1" si="20"/>
        <v>31</v>
      </c>
      <c r="Y60" s="123" t="e">
        <f t="shared" si="16"/>
        <v>#DIV/0!</v>
      </c>
      <c r="Z60" s="123" t="e">
        <f t="shared" si="21"/>
        <v>#DIV/0!</v>
      </c>
      <c r="AA60" s="124"/>
    </row>
    <row r="61" spans="1:27" ht="14.3" x14ac:dyDescent="0.25">
      <c r="A61" s="433"/>
      <c r="B61" s="117">
        <f t="shared" ca="1" si="17"/>
        <v>32</v>
      </c>
      <c r="C61" s="39"/>
      <c r="D61" s="10"/>
      <c r="E61" s="9"/>
      <c r="F61" s="40">
        <f t="shared" si="15"/>
        <v>0</v>
      </c>
      <c r="G61" s="34"/>
      <c r="H61" s="34"/>
      <c r="I61" s="185" t="s">
        <v>57</v>
      </c>
      <c r="J61" s="210"/>
      <c r="K61" s="210"/>
      <c r="L61" s="211"/>
      <c r="M61" s="212"/>
      <c r="N61" s="7"/>
      <c r="O61" s="7"/>
      <c r="P61" s="185" t="s">
        <v>58</v>
      </c>
      <c r="Q61" s="35"/>
      <c r="R61" s="188"/>
      <c r="S61" s="119">
        <f t="shared" si="18"/>
        <v>0</v>
      </c>
      <c r="T61" s="189"/>
      <c r="U61" s="120" t="e">
        <f t="shared" si="19"/>
        <v>#DIV/0!</v>
      </c>
      <c r="V61" s="121"/>
      <c r="W61" s="122"/>
      <c r="X61" s="118">
        <f t="shared" ca="1" si="20"/>
        <v>32</v>
      </c>
      <c r="Y61" s="123" t="e">
        <f t="shared" si="16"/>
        <v>#DIV/0!</v>
      </c>
      <c r="Z61" s="123" t="e">
        <f t="shared" si="21"/>
        <v>#DIV/0!</v>
      </c>
      <c r="AA61" s="124"/>
    </row>
    <row r="62" spans="1:27" ht="14.3" x14ac:dyDescent="0.25">
      <c r="A62" s="433"/>
      <c r="B62" s="117">
        <f t="shared" ca="1" si="17"/>
        <v>33</v>
      </c>
      <c r="C62" s="39"/>
      <c r="D62" s="10"/>
      <c r="E62" s="9"/>
      <c r="F62" s="40">
        <f t="shared" si="15"/>
        <v>0</v>
      </c>
      <c r="G62" s="34"/>
      <c r="H62" s="34"/>
      <c r="I62" s="185" t="s">
        <v>57</v>
      </c>
      <c r="J62" s="210"/>
      <c r="K62" s="210"/>
      <c r="L62" s="211"/>
      <c r="M62" s="212"/>
      <c r="N62" s="7"/>
      <c r="O62" s="7"/>
      <c r="P62" s="185" t="s">
        <v>58</v>
      </c>
      <c r="Q62" s="35"/>
      <c r="R62" s="188"/>
      <c r="S62" s="119">
        <f t="shared" si="18"/>
        <v>0</v>
      </c>
      <c r="T62" s="189"/>
      <c r="U62" s="120" t="e">
        <f t="shared" si="19"/>
        <v>#DIV/0!</v>
      </c>
      <c r="V62" s="121"/>
      <c r="W62" s="122"/>
      <c r="X62" s="118">
        <f t="shared" ca="1" si="20"/>
        <v>33</v>
      </c>
      <c r="Y62" s="123" t="e">
        <f t="shared" si="16"/>
        <v>#DIV/0!</v>
      </c>
      <c r="Z62" s="123" t="e">
        <f t="shared" si="21"/>
        <v>#DIV/0!</v>
      </c>
      <c r="AA62" s="124"/>
    </row>
    <row r="63" spans="1:27" ht="14.3" x14ac:dyDescent="0.25">
      <c r="A63" s="433"/>
      <c r="B63" s="117">
        <f t="shared" ca="1" si="17"/>
        <v>34</v>
      </c>
      <c r="C63" s="39"/>
      <c r="D63" s="10"/>
      <c r="E63" s="9"/>
      <c r="F63" s="40">
        <f t="shared" si="15"/>
        <v>0</v>
      </c>
      <c r="G63" s="34"/>
      <c r="H63" s="34"/>
      <c r="I63" s="185" t="s">
        <v>57</v>
      </c>
      <c r="J63" s="210"/>
      <c r="K63" s="210"/>
      <c r="L63" s="211"/>
      <c r="M63" s="212"/>
      <c r="N63" s="7"/>
      <c r="O63" s="7"/>
      <c r="P63" s="185" t="s">
        <v>58</v>
      </c>
      <c r="Q63" s="35"/>
      <c r="R63" s="188"/>
      <c r="S63" s="119">
        <f t="shared" si="18"/>
        <v>0</v>
      </c>
      <c r="T63" s="189"/>
      <c r="U63" s="120" t="e">
        <f t="shared" si="19"/>
        <v>#DIV/0!</v>
      </c>
      <c r="V63" s="121"/>
      <c r="W63" s="122"/>
      <c r="X63" s="118">
        <f t="shared" ca="1" si="20"/>
        <v>34</v>
      </c>
      <c r="Y63" s="123" t="e">
        <f t="shared" si="16"/>
        <v>#DIV/0!</v>
      </c>
      <c r="Z63" s="123" t="e">
        <f t="shared" si="21"/>
        <v>#DIV/0!</v>
      </c>
      <c r="AA63" s="124"/>
    </row>
    <row r="64" spans="1:27" ht="14.3" x14ac:dyDescent="0.25">
      <c r="A64" s="433"/>
      <c r="B64" s="117">
        <f t="shared" ca="1" si="17"/>
        <v>35</v>
      </c>
      <c r="C64" s="39"/>
      <c r="D64" s="10"/>
      <c r="E64" s="9"/>
      <c r="F64" s="40">
        <f t="shared" si="15"/>
        <v>0</v>
      </c>
      <c r="G64" s="34"/>
      <c r="H64" s="34"/>
      <c r="I64" s="185" t="s">
        <v>57</v>
      </c>
      <c r="J64" s="210"/>
      <c r="K64" s="210"/>
      <c r="L64" s="211"/>
      <c r="M64" s="212"/>
      <c r="N64" s="7"/>
      <c r="O64" s="7"/>
      <c r="P64" s="185" t="s">
        <v>58</v>
      </c>
      <c r="Q64" s="35"/>
      <c r="R64" s="188"/>
      <c r="S64" s="119">
        <f t="shared" si="18"/>
        <v>0</v>
      </c>
      <c r="T64" s="189"/>
      <c r="U64" s="120" t="e">
        <f t="shared" si="19"/>
        <v>#DIV/0!</v>
      </c>
      <c r="V64" s="121"/>
      <c r="W64" s="122"/>
      <c r="X64" s="118">
        <f t="shared" ca="1" si="20"/>
        <v>35</v>
      </c>
      <c r="Y64" s="123" t="e">
        <f t="shared" si="16"/>
        <v>#DIV/0!</v>
      </c>
      <c r="Z64" s="123" t="e">
        <f t="shared" si="21"/>
        <v>#DIV/0!</v>
      </c>
      <c r="AA64" s="124"/>
    </row>
    <row r="65" spans="1:27" ht="14.3" x14ac:dyDescent="0.25">
      <c r="A65" s="433"/>
      <c r="B65" s="125">
        <f t="shared" ca="1" si="17"/>
        <v>36</v>
      </c>
      <c r="C65" s="42"/>
      <c r="D65" s="43"/>
      <c r="E65" s="44"/>
      <c r="F65" s="45">
        <f t="shared" si="15"/>
        <v>0</v>
      </c>
      <c r="G65" s="199"/>
      <c r="H65" s="199"/>
      <c r="I65" s="200" t="s">
        <v>57</v>
      </c>
      <c r="J65" s="201"/>
      <c r="K65" s="201"/>
      <c r="L65" s="198"/>
      <c r="M65" s="202"/>
      <c r="N65" s="204"/>
      <c r="O65" s="204"/>
      <c r="P65" s="200" t="s">
        <v>58</v>
      </c>
      <c r="Q65" s="51"/>
      <c r="R65" s="220"/>
      <c r="S65" s="127">
        <f>IF($G$12="ANO",IF($G$13="ANO",Q65,SUM(Q65:R65)),SUM(Q65:R65))</f>
        <v>0</v>
      </c>
      <c r="T65" s="189"/>
      <c r="U65" s="120" t="e">
        <f>ROUND(IF(P65="EUR",S65,(S65/$L$13)),2)</f>
        <v>#DIV/0!</v>
      </c>
      <c r="V65" s="121"/>
      <c r="W65" s="122"/>
      <c r="X65" s="118">
        <f t="shared" ca="1" si="20"/>
        <v>36</v>
      </c>
      <c r="Y65" s="123" t="e">
        <f t="shared" si="16"/>
        <v>#DIV/0!</v>
      </c>
      <c r="Z65" s="123" t="e">
        <f>Y65</f>
        <v>#DIV/0!</v>
      </c>
      <c r="AA65" s="124"/>
    </row>
    <row r="66" spans="1:27" ht="14.3" x14ac:dyDescent="0.25">
      <c r="A66" s="433"/>
      <c r="B66" s="128"/>
      <c r="C66" s="129"/>
      <c r="D66" s="354" t="s">
        <v>79</v>
      </c>
      <c r="E66" s="355"/>
      <c r="F66" s="355"/>
      <c r="G66" s="355"/>
      <c r="H66" s="355"/>
      <c r="I66" s="355"/>
      <c r="J66" s="355"/>
      <c r="K66" s="355"/>
      <c r="L66" s="355"/>
      <c r="M66" s="355"/>
      <c r="N66" s="355"/>
      <c r="O66" s="355"/>
      <c r="P66" s="355"/>
      <c r="Q66" s="355"/>
      <c r="R66" s="355"/>
      <c r="S66" s="356"/>
      <c r="T66" s="243">
        <f>SUM(T57:T65)</f>
        <v>0</v>
      </c>
      <c r="U66" s="131" t="e">
        <f>SUM(U57:U65)</f>
        <v>#DIV/0!</v>
      </c>
      <c r="V66" s="130">
        <f>SUM(V57:V65)</f>
        <v>0</v>
      </c>
      <c r="W66" s="132">
        <f>SUM(W57:W65)</f>
        <v>0</v>
      </c>
      <c r="X66" s="133"/>
      <c r="Y66" s="132" t="e">
        <f>SUM(Y57:Y65)</f>
        <v>#DIV/0!</v>
      </c>
      <c r="Z66" s="132" t="e">
        <f>SUM(Z57:Z65)</f>
        <v>#DIV/0!</v>
      </c>
      <c r="AA66" s="134"/>
    </row>
    <row r="67" spans="1:27" ht="14.3" x14ac:dyDescent="0.25">
      <c r="A67" s="433" t="s">
        <v>74</v>
      </c>
      <c r="B67" s="135">
        <f ca="1">ROW()-ROW(OFFSET($B$23,7,0,1,1))</f>
        <v>37</v>
      </c>
      <c r="C67" s="59"/>
      <c r="D67" s="60"/>
      <c r="E67" s="54"/>
      <c r="F67" s="55">
        <f>$I$4</f>
        <v>0</v>
      </c>
      <c r="G67" s="228"/>
      <c r="H67" s="206"/>
      <c r="I67" s="191" t="s">
        <v>57</v>
      </c>
      <c r="J67" s="229"/>
      <c r="K67" s="229"/>
      <c r="L67" s="230"/>
      <c r="M67" s="231"/>
      <c r="N67" s="232"/>
      <c r="O67" s="232"/>
      <c r="P67" s="191" t="s">
        <v>58</v>
      </c>
      <c r="Q67" s="233"/>
      <c r="R67" s="194"/>
      <c r="S67" s="136">
        <f>IF($G$12="ANO",IF($G$13="ANO",Q67,SUM(Q67:R67)),SUM(Q67:R67))</f>
        <v>0</v>
      </c>
      <c r="T67" s="189"/>
      <c r="U67" s="120" t="e">
        <f>ROUND(IF(P67="EUR",S67,(S67/$L$13)),2)</f>
        <v>#DIV/0!</v>
      </c>
      <c r="V67" s="121"/>
      <c r="W67" s="122"/>
      <c r="X67" s="118">
        <f ca="1">ROW()-ROW(OFFSET($B$23,7,0,1,1))</f>
        <v>37</v>
      </c>
      <c r="Y67" s="123" t="e">
        <f>ROUND(IF(P67="EUR",(U67-W67),(U67-(V67/$L$13))),2)</f>
        <v>#DIV/0!</v>
      </c>
      <c r="Z67" s="123" t="e">
        <f>Y67</f>
        <v>#DIV/0!</v>
      </c>
      <c r="AA67" s="124"/>
    </row>
    <row r="68" spans="1:27" ht="14.3" x14ac:dyDescent="0.25">
      <c r="A68" s="433"/>
      <c r="B68" s="117">
        <f ca="1">ROW()-ROW(OFFSET($B$23,7,0,1,1))</f>
        <v>38</v>
      </c>
      <c r="C68" s="39"/>
      <c r="D68" s="10"/>
      <c r="E68" s="9"/>
      <c r="F68" s="40">
        <f>$I$4</f>
        <v>0</v>
      </c>
      <c r="G68" s="5"/>
      <c r="H68" s="210"/>
      <c r="I68" s="185" t="s">
        <v>57</v>
      </c>
      <c r="J68" s="234"/>
      <c r="K68" s="234"/>
      <c r="L68" s="235"/>
      <c r="M68" s="236"/>
      <c r="N68" s="237"/>
      <c r="O68" s="237"/>
      <c r="P68" s="185" t="s">
        <v>58</v>
      </c>
      <c r="Q68" s="36"/>
      <c r="R68" s="189"/>
      <c r="S68" s="119">
        <f>IF($G$12="ANO",IF($G$13="ANO",Q68,SUM(Q68:R68)),SUM(Q68:R68))</f>
        <v>0</v>
      </c>
      <c r="T68" s="189"/>
      <c r="U68" s="120" t="e">
        <f>ROUND(IF(P68="EUR",S68,(S68/$L$13)),2)</f>
        <v>#DIV/0!</v>
      </c>
      <c r="V68" s="121"/>
      <c r="W68" s="122"/>
      <c r="X68" s="118">
        <f ca="1">ROW()-ROW(OFFSET($B$23,7,0,1,1))</f>
        <v>38</v>
      </c>
      <c r="Y68" s="123" t="e">
        <f>ROUND(IF(P68="EUR",(U68-W68),(U68-(V68/$L$13))),2)</f>
        <v>#DIV/0!</v>
      </c>
      <c r="Z68" s="123" t="e">
        <f>Y68</f>
        <v>#DIV/0!</v>
      </c>
      <c r="AA68" s="124"/>
    </row>
    <row r="69" spans="1:27" ht="14.3" x14ac:dyDescent="0.25">
      <c r="A69" s="433"/>
      <c r="B69" s="117">
        <f ca="1">ROW()-ROW(OFFSET($B$23,7,0,1,1))</f>
        <v>39</v>
      </c>
      <c r="C69" s="39"/>
      <c r="D69" s="10"/>
      <c r="E69" s="9"/>
      <c r="F69" s="40">
        <f>$I$4</f>
        <v>0</v>
      </c>
      <c r="G69" s="5"/>
      <c r="H69" s="210"/>
      <c r="I69" s="185" t="s">
        <v>57</v>
      </c>
      <c r="J69" s="234"/>
      <c r="K69" s="234"/>
      <c r="L69" s="235"/>
      <c r="M69" s="236"/>
      <c r="N69" s="237"/>
      <c r="O69" s="237"/>
      <c r="P69" s="185" t="s">
        <v>58</v>
      </c>
      <c r="Q69" s="36"/>
      <c r="R69" s="189"/>
      <c r="S69" s="119">
        <f>IF($G$12="ANO",IF($G$13="ANO",Q69,SUM(Q69:R69)),SUM(Q69:R69))</f>
        <v>0</v>
      </c>
      <c r="T69" s="189"/>
      <c r="U69" s="120" t="e">
        <f>ROUND(IF(P69="EUR",S69,(S69/$L$13)),2)</f>
        <v>#DIV/0!</v>
      </c>
      <c r="V69" s="121"/>
      <c r="W69" s="122"/>
      <c r="X69" s="118">
        <f ca="1">ROW()-ROW(OFFSET($B$23,7,0,1,1))</f>
        <v>39</v>
      </c>
      <c r="Y69" s="123" t="e">
        <f>ROUND(IF(P69="EUR",(U69-W69),(U69-(V69/$L$13))),2)</f>
        <v>#DIV/0!</v>
      </c>
      <c r="Z69" s="123" t="e">
        <f>Y69</f>
        <v>#DIV/0!</v>
      </c>
      <c r="AA69" s="124"/>
    </row>
    <row r="70" spans="1:27" ht="14.3" x14ac:dyDescent="0.25">
      <c r="A70" s="433"/>
      <c r="B70" s="117">
        <f ca="1">ROW()-ROW(OFFSET($B$23,7,0,1,1))</f>
        <v>40</v>
      </c>
      <c r="C70" s="39"/>
      <c r="D70" s="10"/>
      <c r="E70" s="9"/>
      <c r="F70" s="40">
        <f>$I$4</f>
        <v>0</v>
      </c>
      <c r="G70" s="5"/>
      <c r="H70" s="210"/>
      <c r="I70" s="185" t="s">
        <v>57</v>
      </c>
      <c r="J70" s="234"/>
      <c r="K70" s="234"/>
      <c r="L70" s="235"/>
      <c r="M70" s="236"/>
      <c r="N70" s="237"/>
      <c r="O70" s="237"/>
      <c r="P70" s="185" t="s">
        <v>58</v>
      </c>
      <c r="Q70" s="36"/>
      <c r="R70" s="189"/>
      <c r="S70" s="119">
        <f>IF($G$12="ANO",IF($G$13="ANO",Q70,SUM(Q70:R70)),SUM(Q70:R70))</f>
        <v>0</v>
      </c>
      <c r="T70" s="189"/>
      <c r="U70" s="120" t="e">
        <f>ROUND(IF(P70="EUR",S70,(S70/$L$13)),2)</f>
        <v>#DIV/0!</v>
      </c>
      <c r="V70" s="121"/>
      <c r="W70" s="122"/>
      <c r="X70" s="118">
        <f ca="1">ROW()-ROW(OFFSET($B$23,7,0,1,1))</f>
        <v>40</v>
      </c>
      <c r="Y70" s="123" t="e">
        <f>ROUND(IF(P70="EUR",(U70-W70),(U70-(V70/$L$13))),2)</f>
        <v>#DIV/0!</v>
      </c>
      <c r="Z70" s="123" t="e">
        <f>Y70</f>
        <v>#DIV/0!</v>
      </c>
      <c r="AA70" s="124"/>
    </row>
    <row r="71" spans="1:27" ht="14.3" x14ac:dyDescent="0.25">
      <c r="A71" s="433"/>
      <c r="B71" s="125">
        <f ca="1">ROW()-ROW(OFFSET($B$23,7,0,1,1))</f>
        <v>41</v>
      </c>
      <c r="C71" s="141"/>
      <c r="D71" s="43"/>
      <c r="E71" s="44"/>
      <c r="F71" s="45">
        <f>$I$4</f>
        <v>0</v>
      </c>
      <c r="G71" s="238"/>
      <c r="H71" s="201"/>
      <c r="I71" s="200" t="s">
        <v>57</v>
      </c>
      <c r="J71" s="239"/>
      <c r="K71" s="239"/>
      <c r="L71" s="240"/>
      <c r="M71" s="203"/>
      <c r="N71" s="241"/>
      <c r="O71" s="241"/>
      <c r="P71" s="200" t="s">
        <v>58</v>
      </c>
      <c r="Q71" s="242"/>
      <c r="R71" s="205"/>
      <c r="S71" s="127">
        <f>IF($G$12="ANO",IF($G$13="ANO",Q71,SUM(Q71:R71)),SUM(Q71:R71))</f>
        <v>0</v>
      </c>
      <c r="T71" s="189"/>
      <c r="U71" s="120" t="e">
        <f>ROUND(IF(P71="EUR",S71,(S71/$L$13)),2)</f>
        <v>#DIV/0!</v>
      </c>
      <c r="V71" s="121"/>
      <c r="W71" s="122"/>
      <c r="X71" s="118">
        <f ca="1">ROW()-ROW(OFFSET($B$23,7,0,1,1))</f>
        <v>41</v>
      </c>
      <c r="Y71" s="123" t="e">
        <f>ROUND(IF(P71="EUR",(U71-W71),(U71-(V71/$L$13))),2)</f>
        <v>#DIV/0!</v>
      </c>
      <c r="Z71" s="123" t="e">
        <f>Y71</f>
        <v>#DIV/0!</v>
      </c>
      <c r="AA71" s="124"/>
    </row>
    <row r="72" spans="1:27" ht="14.3" x14ac:dyDescent="0.25">
      <c r="A72" s="433"/>
      <c r="B72" s="128"/>
      <c r="C72" s="129"/>
      <c r="D72" s="305" t="s">
        <v>78</v>
      </c>
      <c r="E72" s="306"/>
      <c r="F72" s="306"/>
      <c r="G72" s="306"/>
      <c r="H72" s="306"/>
      <c r="I72" s="306"/>
      <c r="J72" s="306"/>
      <c r="K72" s="306"/>
      <c r="L72" s="306"/>
      <c r="M72" s="306"/>
      <c r="N72" s="306"/>
      <c r="O72" s="306"/>
      <c r="P72" s="306"/>
      <c r="Q72" s="306"/>
      <c r="R72" s="306"/>
      <c r="S72" s="307"/>
      <c r="T72" s="130">
        <f>SUM(T67:T71)</f>
        <v>0</v>
      </c>
      <c r="U72" s="131" t="e">
        <f>SUM(U67:U71)</f>
        <v>#DIV/0!</v>
      </c>
      <c r="V72" s="130">
        <f>SUM(V67:V71)</f>
        <v>0</v>
      </c>
      <c r="W72" s="132">
        <f>SUM(W67:W71)</f>
        <v>0</v>
      </c>
      <c r="X72" s="133"/>
      <c r="Y72" s="132" t="e">
        <f>SUM(Y67:Y71)</f>
        <v>#DIV/0!</v>
      </c>
      <c r="Z72" s="132" t="e">
        <f>SUM(Z67:Z71)</f>
        <v>#DIV/0!</v>
      </c>
      <c r="AA72" s="134"/>
    </row>
    <row r="73" spans="1:27" ht="14.95" thickBot="1" x14ac:dyDescent="0.3">
      <c r="A73" s="137"/>
      <c r="B73" s="143"/>
      <c r="C73" s="144"/>
      <c r="D73" s="351" t="s">
        <v>82</v>
      </c>
      <c r="E73" s="352"/>
      <c r="F73" s="352"/>
      <c r="G73" s="352"/>
      <c r="H73" s="352"/>
      <c r="I73" s="352"/>
      <c r="J73" s="352"/>
      <c r="K73" s="352"/>
      <c r="L73" s="352"/>
      <c r="M73" s="352"/>
      <c r="N73" s="352"/>
      <c r="O73" s="352"/>
      <c r="P73" s="352"/>
      <c r="Q73" s="352"/>
      <c r="R73" s="352"/>
      <c r="S73" s="353"/>
      <c r="T73" s="145">
        <f>T66+T72</f>
        <v>0</v>
      </c>
      <c r="U73" s="146" t="e">
        <f>U66+U72</f>
        <v>#DIV/0!</v>
      </c>
      <c r="V73" s="147">
        <f>V66+V72</f>
        <v>0</v>
      </c>
      <c r="W73" s="148">
        <f>W66+W72</f>
        <v>0</v>
      </c>
      <c r="X73" s="149"/>
      <c r="Y73" s="148" t="e">
        <f>Y66+Y72</f>
        <v>#DIV/0!</v>
      </c>
      <c r="Z73" s="148" t="e">
        <f>Z66+Z72</f>
        <v>#DIV/0!</v>
      </c>
      <c r="AA73" s="150"/>
    </row>
    <row r="74" spans="1:27" ht="31.75" customHeight="1" thickBot="1" x14ac:dyDescent="0.25">
      <c r="C74" s="151"/>
      <c r="D74" s="151"/>
      <c r="E74" s="151"/>
      <c r="F74" s="151"/>
      <c r="G74" s="151"/>
      <c r="H74" s="151"/>
      <c r="I74" s="151"/>
      <c r="J74" s="152"/>
      <c r="K74" s="152"/>
      <c r="L74" s="152"/>
      <c r="M74" s="152"/>
      <c r="N74" s="152"/>
      <c r="O74" s="153"/>
      <c r="P74" s="153"/>
      <c r="Q74" s="153"/>
      <c r="R74" s="153"/>
      <c r="S74" s="153"/>
      <c r="T74" s="153"/>
      <c r="U74" s="154"/>
      <c r="V74" s="350"/>
      <c r="W74" s="350"/>
      <c r="X74" s="154"/>
      <c r="Y74" s="154"/>
      <c r="Z74" s="154"/>
      <c r="AA74" s="154"/>
    </row>
    <row r="75" spans="1:27" ht="16.3" thickBot="1" x14ac:dyDescent="0.3">
      <c r="C75" s="155" t="s">
        <v>94</v>
      </c>
      <c r="D75" s="156"/>
      <c r="E75" s="156"/>
      <c r="F75" s="156"/>
      <c r="G75" s="156"/>
      <c r="H75" s="156"/>
      <c r="I75" s="157" t="s">
        <v>57</v>
      </c>
      <c r="J75" s="41" t="s">
        <v>85</v>
      </c>
      <c r="K75" s="319" t="s">
        <v>83</v>
      </c>
      <c r="L75" s="320"/>
      <c r="M75" s="320"/>
      <c r="N75" s="321"/>
      <c r="O75" s="2">
        <v>0</v>
      </c>
      <c r="P75" s="158" t="s">
        <v>84</v>
      </c>
      <c r="Q75" s="159"/>
      <c r="R75" s="159"/>
      <c r="S75" s="159"/>
      <c r="T75" s="160"/>
      <c r="U75" s="161">
        <f>ROUND(IF(J75="ANO",(O75/100)*SUMIFS(U24:U73,C24:C73,"&lt;&gt;",C24:C73,"&lt;&gt;1.1*",C24:C73,"&lt;&gt;1.2*",C24:C73,"&lt;&gt;2.4*"),0),2)</f>
        <v>0</v>
      </c>
      <c r="V75" s="162"/>
      <c r="W75" s="163"/>
      <c r="X75" s="164" t="s">
        <v>59</v>
      </c>
      <c r="Y75" s="161">
        <f>ROUND(IF(J75="ANO",(O75/100)*SUMIFS(Y24:Y73,C24:C73,"&lt;&gt;",C24:C73,"&lt;&gt;1.1*",C24:C73,"&lt;&gt;1.2*",C24:C73,"&lt;&gt;2.4*"),0),2)</f>
        <v>0</v>
      </c>
      <c r="Z75" s="161">
        <f>ROUND(IF(J75="ANO",(O75/100)*SUMIFS(Z24:Z73,C24:C73,"&lt;&gt;",C24:C73,"&lt;&gt;1.1*",C24:C73,"&lt;&gt;1.2*",C24:C73,"&lt;&gt;2.4*"),0),2)</f>
        <v>0</v>
      </c>
      <c r="AA75" s="154"/>
    </row>
    <row r="76" spans="1:27" ht="16.3" thickBot="1" x14ac:dyDescent="0.3">
      <c r="C76" s="155" t="s">
        <v>126</v>
      </c>
      <c r="D76" s="156"/>
      <c r="E76" s="156"/>
      <c r="F76" s="156"/>
      <c r="G76" s="156"/>
      <c r="H76" s="156"/>
      <c r="I76" s="157" t="s">
        <v>57</v>
      </c>
      <c r="J76" s="8" t="s">
        <v>85</v>
      </c>
      <c r="K76" s="165"/>
      <c r="L76" s="165"/>
      <c r="M76" s="165"/>
      <c r="N76" s="165"/>
      <c r="O76" s="165"/>
      <c r="P76" s="166"/>
      <c r="Q76" s="166"/>
      <c r="R76" s="166"/>
      <c r="S76" s="166"/>
      <c r="T76" s="167"/>
      <c r="U76" s="161">
        <f>ROUND(IF(J76="NE",0,IF(J75="ANO",0.15*U75,0.15*U33)),2)</f>
        <v>0</v>
      </c>
      <c r="V76" s="168"/>
      <c r="W76" s="169"/>
      <c r="X76" s="164" t="s">
        <v>59</v>
      </c>
      <c r="Y76" s="161">
        <f>ROUND(IF(J76="NE",0,IF(J75="ANO",0.15*Y75,0.15*Y28)),2)</f>
        <v>0</v>
      </c>
      <c r="Z76" s="161">
        <f>ROUND(IF(J76="NE",0,IF(J75="ANO",0.15*Z75,0.15*Z28)),2)</f>
        <v>0</v>
      </c>
      <c r="AA76" s="154"/>
    </row>
    <row r="77" spans="1:27" ht="16.3" thickBot="1" x14ac:dyDescent="0.3">
      <c r="C77" s="155" t="s">
        <v>60</v>
      </c>
      <c r="D77" s="170"/>
      <c r="E77" s="170"/>
      <c r="F77" s="170"/>
      <c r="G77" s="170"/>
      <c r="H77" s="170"/>
      <c r="I77" s="170"/>
      <c r="J77" s="170"/>
      <c r="K77" s="170"/>
      <c r="L77" s="170"/>
      <c r="M77" s="170"/>
      <c r="N77" s="170"/>
      <c r="O77" s="170"/>
      <c r="P77" s="170"/>
      <c r="Q77" s="170"/>
      <c r="R77" s="170"/>
      <c r="S77" s="170"/>
      <c r="T77" s="170"/>
      <c r="U77" s="161" t="e">
        <f>U33+U56+U73+U75+U76</f>
        <v>#DIV/0!</v>
      </c>
      <c r="V77" s="171">
        <f>SUM(V33+V56+V73)</f>
        <v>0</v>
      </c>
      <c r="W77" s="172">
        <f>W33+W56+W73</f>
        <v>0</v>
      </c>
      <c r="X77" s="164" t="s">
        <v>59</v>
      </c>
      <c r="Y77" s="161" t="e">
        <f>Y33+Y56+Y73+Y75+Y76</f>
        <v>#DIV/0!</v>
      </c>
      <c r="Z77" s="161" t="e">
        <f>Z33+Z56+Z73+Z75+Z76</f>
        <v>#DIV/0!</v>
      </c>
      <c r="AA77" s="173"/>
    </row>
    <row r="78" spans="1:27" ht="16.3" thickBot="1" x14ac:dyDescent="0.3">
      <c r="C78" s="155" t="s">
        <v>61</v>
      </c>
      <c r="D78" s="170"/>
      <c r="E78" s="170"/>
      <c r="F78" s="170"/>
      <c r="G78" s="170"/>
      <c r="H78" s="170"/>
      <c r="I78" s="170"/>
      <c r="J78" s="170"/>
      <c r="K78" s="170"/>
      <c r="L78" s="170"/>
      <c r="M78" s="170"/>
      <c r="N78" s="170"/>
      <c r="O78" s="174"/>
      <c r="P78" s="244" t="s">
        <v>58</v>
      </c>
      <c r="Q78" s="175"/>
      <c r="R78" s="176"/>
      <c r="S78" s="245">
        <v>0</v>
      </c>
      <c r="T78" s="177"/>
      <c r="U78" s="161" t="e">
        <f>ROUND(IF(P78="EUR",S78,S78/L13),2)</f>
        <v>#DIV/0!</v>
      </c>
      <c r="V78" s="178"/>
      <c r="W78" s="179"/>
      <c r="X78" s="164" t="s">
        <v>59</v>
      </c>
      <c r="Y78" s="161" t="e">
        <f>ROUND(IF(P78="EUR",(U78-W78),(U78-(V78/$L$13))),2)</f>
        <v>#DIV/0!</v>
      </c>
      <c r="Z78" s="161" t="e">
        <f>Y78</f>
        <v>#DIV/0!</v>
      </c>
      <c r="AA78" s="173"/>
    </row>
    <row r="79" spans="1:27" ht="16.3" thickBot="1" x14ac:dyDescent="0.3">
      <c r="C79" s="155" t="s">
        <v>98</v>
      </c>
      <c r="D79" s="170"/>
      <c r="E79" s="170"/>
      <c r="F79" s="170"/>
      <c r="G79" s="170"/>
      <c r="H79" s="170"/>
      <c r="I79" s="170"/>
      <c r="J79" s="170"/>
      <c r="K79" s="170"/>
      <c r="L79" s="170"/>
      <c r="M79" s="170"/>
      <c r="N79" s="170"/>
      <c r="O79" s="170"/>
      <c r="P79" s="170"/>
      <c r="Q79" s="170"/>
      <c r="R79" s="170"/>
      <c r="S79" s="170"/>
      <c r="T79" s="174"/>
      <c r="U79" s="180" t="e">
        <f>U77-U78</f>
        <v>#DIV/0!</v>
      </c>
      <c r="V79" s="181"/>
      <c r="W79" s="169"/>
      <c r="X79" s="182" t="s">
        <v>59</v>
      </c>
      <c r="Y79" s="161" t="e">
        <f>$Y77-$Y78</f>
        <v>#DIV/0!</v>
      </c>
      <c r="Z79" s="180" t="e">
        <f>Y79</f>
        <v>#DIV/0!</v>
      </c>
      <c r="AA79" s="173"/>
    </row>
    <row r="81" spans="1:27" ht="14.3" thickBot="1" x14ac:dyDescent="0.25"/>
    <row r="82" spans="1:27" ht="15.65" x14ac:dyDescent="0.25">
      <c r="V82" s="249" t="s">
        <v>111</v>
      </c>
      <c r="W82" s="250"/>
      <c r="X82" s="251"/>
      <c r="Y82" s="251"/>
      <c r="Z82" s="251"/>
      <c r="AA82" s="252" t="e">
        <f>Z79</f>
        <v>#DIV/0!</v>
      </c>
    </row>
    <row r="83" spans="1:27" ht="15.65" x14ac:dyDescent="0.25">
      <c r="V83" s="253" t="s">
        <v>112</v>
      </c>
      <c r="W83" s="254"/>
      <c r="X83" s="255"/>
      <c r="Y83" s="255"/>
      <c r="Z83" s="255"/>
      <c r="AA83" s="256" t="e">
        <f>(V77/L13)+W77</f>
        <v>#DIV/0!</v>
      </c>
    </row>
    <row r="84" spans="1:27" ht="15.65" x14ac:dyDescent="0.2">
      <c r="V84" s="257" t="s">
        <v>113</v>
      </c>
      <c r="W84" s="258"/>
      <c r="X84" s="258"/>
      <c r="Y84" s="258"/>
      <c r="Z84" s="259"/>
      <c r="AA84" s="260" t="e">
        <f>SUMIF(I:I,"IV",Z:Z)-(SUMIF(I:I,"IV",Z:Z)/Z77*Z78)</f>
        <v>#DIV/0!</v>
      </c>
    </row>
    <row r="85" spans="1:27" ht="16.3" thickBot="1" x14ac:dyDescent="0.3">
      <c r="V85" s="261" t="s">
        <v>114</v>
      </c>
      <c r="W85" s="262"/>
      <c r="X85" s="262"/>
      <c r="Y85" s="263"/>
      <c r="Z85" s="264"/>
      <c r="AA85" s="265" t="e">
        <f>SUMIF(I:I,"NIV",Z:Z)-(SUMIF(I:I,"NIV",Z:Z)/Z77*Z78)</f>
        <v>#DIV/0!</v>
      </c>
    </row>
    <row r="86" spans="1:27" ht="14.95" thickBot="1" x14ac:dyDescent="0.25">
      <c r="V86" s="266" t="s">
        <v>115</v>
      </c>
      <c r="W86" s="267"/>
      <c r="X86" s="267"/>
      <c r="Y86" s="268"/>
      <c r="Z86" s="269"/>
      <c r="AA86" s="270"/>
    </row>
    <row r="87" spans="1:27" ht="15.65" x14ac:dyDescent="0.25">
      <c r="V87" s="271" t="s">
        <v>116</v>
      </c>
      <c r="W87" s="272"/>
      <c r="X87" s="272"/>
      <c r="Y87" s="272"/>
      <c r="Z87" s="273"/>
      <c r="AA87" s="274" t="e">
        <f>AA91-AA88</f>
        <v>#DIV/0!</v>
      </c>
    </row>
    <row r="88" spans="1:27" ht="16.3" thickBot="1" x14ac:dyDescent="0.3">
      <c r="V88" s="261" t="s">
        <v>117</v>
      </c>
      <c r="W88" s="263"/>
      <c r="X88" s="263"/>
      <c r="Y88" s="263"/>
      <c r="Z88" s="264"/>
      <c r="AA88" s="275" t="e">
        <f>FLOOR((Z91/100)*AA85,0.01)</f>
        <v>#DIV/0!</v>
      </c>
    </row>
    <row r="89" spans="1:27" ht="14.95" thickBot="1" x14ac:dyDescent="0.25">
      <c r="V89" s="266" t="s">
        <v>118</v>
      </c>
      <c r="W89" s="276"/>
      <c r="X89" s="277"/>
      <c r="Y89" s="268"/>
      <c r="Z89" s="278" t="s">
        <v>119</v>
      </c>
      <c r="AA89" s="270"/>
    </row>
    <row r="90" spans="1:27" ht="15.65" x14ac:dyDescent="0.25">
      <c r="V90" s="271" t="s">
        <v>120</v>
      </c>
      <c r="W90" s="279"/>
      <c r="X90" s="280"/>
      <c r="Y90" s="281"/>
      <c r="Z90" s="282">
        <v>0</v>
      </c>
      <c r="AA90" s="274" t="e">
        <f>FLOOR((Z90/100)*AA93,0.01)</f>
        <v>#DIV/0!</v>
      </c>
    </row>
    <row r="91" spans="1:27" ht="15.65" x14ac:dyDescent="0.25">
      <c r="V91" s="253" t="s">
        <v>121</v>
      </c>
      <c r="W91" s="283"/>
      <c r="X91" s="284"/>
      <c r="Y91" s="284"/>
      <c r="Z91" s="285">
        <v>0</v>
      </c>
      <c r="AA91" s="286" t="e">
        <f>FLOOR((Z91/100)*AA93,0.01)</f>
        <v>#DIV/0!</v>
      </c>
    </row>
    <row r="92" spans="1:27" ht="15.65" x14ac:dyDescent="0.25">
      <c r="V92" s="253" t="s">
        <v>122</v>
      </c>
      <c r="W92" s="287"/>
      <c r="X92" s="284"/>
      <c r="Y92" s="284"/>
      <c r="Z92" s="288">
        <f>Z93-Z90-Z91</f>
        <v>100</v>
      </c>
      <c r="AA92" s="286" t="e">
        <f>AA93-AA90-AA91</f>
        <v>#DIV/0!</v>
      </c>
    </row>
    <row r="93" spans="1:27" ht="16.3" thickBot="1" x14ac:dyDescent="0.3">
      <c r="V93" s="289" t="s">
        <v>123</v>
      </c>
      <c r="W93" s="290"/>
      <c r="X93" s="291"/>
      <c r="Y93" s="291"/>
      <c r="Z93" s="292">
        <v>100</v>
      </c>
      <c r="AA93" s="275" t="e">
        <f>Z79</f>
        <v>#DIV/0!</v>
      </c>
    </row>
    <row r="94" spans="1:27" ht="14.3" thickBot="1" x14ac:dyDescent="0.25"/>
    <row r="95" spans="1:27" x14ac:dyDescent="0.2">
      <c r="A95" s="327" t="s">
        <v>62</v>
      </c>
      <c r="B95" s="328"/>
      <c r="C95" s="328"/>
      <c r="D95" s="328"/>
      <c r="E95" s="328"/>
      <c r="F95" s="328"/>
      <c r="G95" s="328"/>
      <c r="H95" s="329"/>
      <c r="J95" s="294"/>
      <c r="K95" s="294"/>
      <c r="L95" s="294"/>
      <c r="M95" s="294"/>
      <c r="N95" s="294"/>
      <c r="O95" s="294"/>
      <c r="P95" s="294"/>
      <c r="Q95" s="294"/>
    </row>
    <row r="96" spans="1:27" x14ac:dyDescent="0.2">
      <c r="A96" s="330"/>
      <c r="B96" s="331"/>
      <c r="C96" s="331"/>
      <c r="D96" s="331"/>
      <c r="E96" s="331"/>
      <c r="F96" s="331"/>
      <c r="G96" s="331"/>
      <c r="H96" s="332"/>
      <c r="J96" s="294"/>
      <c r="K96" s="294"/>
      <c r="L96" s="294"/>
      <c r="M96" s="294"/>
      <c r="N96" s="294"/>
      <c r="O96" s="294"/>
      <c r="P96" s="294"/>
      <c r="Q96" s="294"/>
    </row>
    <row r="97" spans="1:21" ht="115.5" customHeight="1" x14ac:dyDescent="0.2">
      <c r="A97" s="333" t="s">
        <v>63</v>
      </c>
      <c r="B97" s="334"/>
      <c r="C97" s="334"/>
      <c r="D97" s="334"/>
      <c r="E97" s="334"/>
      <c r="F97" s="334"/>
      <c r="G97" s="334"/>
      <c r="H97" s="335"/>
      <c r="J97" s="295"/>
      <c r="K97" s="77"/>
      <c r="L97" s="77"/>
      <c r="M97" s="77"/>
      <c r="N97" s="77"/>
      <c r="O97" s="77"/>
      <c r="P97" s="77"/>
      <c r="Q97" s="77"/>
    </row>
    <row r="98" spans="1:21" s="293" customFormat="1" ht="95.45" customHeight="1" thickBot="1" x14ac:dyDescent="0.25">
      <c r="A98" s="300" t="s">
        <v>64</v>
      </c>
      <c r="B98" s="301"/>
      <c r="C98" s="301"/>
      <c r="D98" s="301"/>
      <c r="E98" s="301"/>
      <c r="F98" s="301"/>
      <c r="G98" s="301"/>
      <c r="H98" s="302"/>
      <c r="J98" s="77"/>
      <c r="K98" s="77"/>
      <c r="L98" s="77"/>
      <c r="M98" s="77"/>
      <c r="N98" s="77"/>
      <c r="O98" s="77"/>
      <c r="P98" s="77"/>
      <c r="Q98" s="77"/>
    </row>
    <row r="99" spans="1:21" ht="75.75" customHeight="1" x14ac:dyDescent="0.2"/>
    <row r="100" spans="1:21" s="502" customFormat="1" ht="40.75" customHeight="1" x14ac:dyDescent="0.2">
      <c r="A100" s="493"/>
      <c r="B100" s="494"/>
      <c r="C100" s="495"/>
      <c r="D100" s="495"/>
      <c r="E100" s="495"/>
      <c r="F100" s="496"/>
      <c r="G100" s="496"/>
      <c r="H100" s="496"/>
      <c r="I100" s="496"/>
      <c r="J100" s="496"/>
      <c r="K100" s="496"/>
      <c r="L100" s="497"/>
      <c r="M100" s="498"/>
      <c r="N100" s="496"/>
      <c r="O100" s="496"/>
      <c r="P100" s="499"/>
      <c r="Q100" s="500"/>
      <c r="R100" s="501"/>
      <c r="S100" s="501"/>
      <c r="T100" s="501"/>
      <c r="U100" s="501"/>
    </row>
    <row r="101" spans="1:21" ht="14.3" customHeight="1" x14ac:dyDescent="0.2">
      <c r="A101" s="297"/>
      <c r="B101" s="296"/>
      <c r="C101" s="296"/>
      <c r="D101" s="296"/>
      <c r="E101" s="296"/>
      <c r="F101" s="296"/>
      <c r="G101" s="296"/>
      <c r="H101" s="296"/>
      <c r="I101" s="296"/>
      <c r="J101" s="296"/>
      <c r="K101" s="296"/>
      <c r="L101" s="296"/>
      <c r="M101" s="296"/>
      <c r="N101" s="296"/>
      <c r="O101" s="296"/>
      <c r="P101" s="296"/>
    </row>
  </sheetData>
  <sheetProtection password="CA49" sheet="1" objects="1" scenarios="1" formatColumns="0" formatRows="0" insertColumns="0" insertRows="0" deleteColumns="0" deleteRows="0" selectLockedCells="1"/>
  <mergeCells count="73">
    <mergeCell ref="A67:A72"/>
    <mergeCell ref="A34:A44"/>
    <mergeCell ref="D53:S53"/>
    <mergeCell ref="A24:A28"/>
    <mergeCell ref="A45:A53"/>
    <mergeCell ref="A54:A55"/>
    <mergeCell ref="A57:A66"/>
    <mergeCell ref="D55:S55"/>
    <mergeCell ref="A29:A32"/>
    <mergeCell ref="AA18:AA20"/>
    <mergeCell ref="V18:V20"/>
    <mergeCell ref="W18:W20"/>
    <mergeCell ref="X18:X20"/>
    <mergeCell ref="Y18:Y20"/>
    <mergeCell ref="Z18:Z20"/>
    <mergeCell ref="I8:O8"/>
    <mergeCell ref="C9:H9"/>
    <mergeCell ref="G18:I18"/>
    <mergeCell ref="K18:K20"/>
    <mergeCell ref="E18:E20"/>
    <mergeCell ref="G19:G20"/>
    <mergeCell ref="B17:U17"/>
    <mergeCell ref="B18:B20"/>
    <mergeCell ref="P18:P20"/>
    <mergeCell ref="M19:M20"/>
    <mergeCell ref="U18:U20"/>
    <mergeCell ref="D18:D20"/>
    <mergeCell ref="Q18:T19"/>
    <mergeCell ref="L18:M18"/>
    <mergeCell ref="F18:F20"/>
    <mergeCell ref="V17:AA17"/>
    <mergeCell ref="A1:G1"/>
    <mergeCell ref="H1:H2"/>
    <mergeCell ref="I1:I2"/>
    <mergeCell ref="A2:G2"/>
    <mergeCell ref="C4:H4"/>
    <mergeCell ref="I4:J4"/>
    <mergeCell ref="C5:H5"/>
    <mergeCell ref="I5:J5"/>
    <mergeCell ref="M7:O7"/>
    <mergeCell ref="C10:G10"/>
    <mergeCell ref="H10:O10"/>
    <mergeCell ref="C12:F12"/>
    <mergeCell ref="J13:K13"/>
    <mergeCell ref="C7:H7"/>
    <mergeCell ref="C8:H8"/>
    <mergeCell ref="V74:W74"/>
    <mergeCell ref="D73:S73"/>
    <mergeCell ref="D72:S72"/>
    <mergeCell ref="D66:S66"/>
    <mergeCell ref="D56:S56"/>
    <mergeCell ref="I19:I20"/>
    <mergeCell ref="G13:G15"/>
    <mergeCell ref="H19:H20"/>
    <mergeCell ref="J14:K14"/>
    <mergeCell ref="L13:N13"/>
    <mergeCell ref="L14:N14"/>
    <mergeCell ref="A98:H98"/>
    <mergeCell ref="I7:K7"/>
    <mergeCell ref="D28:S28"/>
    <mergeCell ref="D44:S44"/>
    <mergeCell ref="D33:S33"/>
    <mergeCell ref="D32:S32"/>
    <mergeCell ref="I9:O9"/>
    <mergeCell ref="C13:F15"/>
    <mergeCell ref="K75:N75"/>
    <mergeCell ref="L19:L20"/>
    <mergeCell ref="J18:J20"/>
    <mergeCell ref="A95:H96"/>
    <mergeCell ref="A97:H97"/>
    <mergeCell ref="C18:C20"/>
    <mergeCell ref="N18:N20"/>
    <mergeCell ref="O18:O20"/>
  </mergeCells>
  <conditionalFormatting sqref="V45:V52 V57:V65 V24:V27 V34:V43 V54 V67:V71 V29:V31">
    <cfRule type="expression" dxfId="5" priority="45" stopIfTrue="1">
      <formula>$P24="EUR"</formula>
    </cfRule>
  </conditionalFormatting>
  <conditionalFormatting sqref="W45:W52 W57:W65 W24:W27 W34:W43 W54 W67:W71 W29:W31">
    <cfRule type="expression" dxfId="4" priority="43" stopIfTrue="1">
      <formula>$P24="CZK"</formula>
    </cfRule>
  </conditionalFormatting>
  <conditionalFormatting sqref="O54 O67:O71 O29:O31">
    <cfRule type="cellIs" dxfId="3" priority="46" stopIfTrue="1" operator="greaterThan">
      <formula>$I$1</formula>
    </cfRule>
    <cfRule type="cellIs" dxfId="2" priority="47" stopIfTrue="1" operator="lessThan">
      <formula>N29</formula>
    </cfRule>
  </conditionalFormatting>
  <conditionalFormatting sqref="V67:W71 V57:W65 V54:W54 V45:W52 V24:W27 V34:W43 V29:W31">
    <cfRule type="cellIs" dxfId="1" priority="42" stopIfTrue="1" operator="lessThan">
      <formula>0</formula>
    </cfRule>
  </conditionalFormatting>
  <conditionalFormatting sqref="V78:W78">
    <cfRule type="cellIs" dxfId="0" priority="5" stopIfTrue="1" operator="lessThan">
      <formula>0</formula>
    </cfRule>
  </conditionalFormatting>
  <dataValidations count="15">
    <dataValidation type="custom" allowBlank="1" showInputMessage="1" showErrorMessage="1" sqref="U57:U71 Y78:Y79 Z66 S57:S65 Z53 S54 Z44 Z55 S45:S52 S34:S43 Y29:Y31 Y24:Y27 S29:S31 S67:S71 U34:U55 Y34:Y55 Y57:Y71 U24:U32 S24:S27 V82:W83 Z84">
      <formula1>S24</formula1>
    </dataValidation>
    <dataValidation type="list" allowBlank="1" showInputMessage="1" showErrorMessage="1" sqref="P78 P54 P45:P52 P57:P65 P34:P43 P29:P31 P24:P27 P67:P71">
      <formula1>"CZK,EUR"</formula1>
    </dataValidation>
    <dataValidation type="list" allowBlank="1" showInputMessage="1" showErrorMessage="1" sqref="I45:I52 I57:I65 I34:I43 I54 I29:I31 I24:I27 I67:I71">
      <formula1>"IV, NIV"</formula1>
    </dataValidation>
    <dataValidation type="list" allowBlank="1" showInputMessage="1" showErrorMessage="1" sqref="G12">
      <formula1>"ANO, NE"</formula1>
    </dataValidation>
    <dataValidation type="list" allowBlank="1" showInputMessage="1" showErrorMessage="1" promptTitle="vlož" prompt="vlož ANO nebo NE jen  v případě PLÁTCE DPH" sqref="G13:G15">
      <formula1>"ANO, NE"</formula1>
    </dataValidation>
    <dataValidation type="date" operator="lessThanOrEqual" allowBlank="1" showInputMessage="1" showErrorMessage="1" sqref="H1:I1">
      <formula1>$L$14</formula1>
    </dataValidation>
    <dataValidation type="list" allowBlank="1" showInputMessage="1" showErrorMessage="1" sqref="C24:C27">
      <formula1>"1.1 Skutečné osobní náklady / Tatsächliche Personalkosten"</formula1>
    </dataValidation>
    <dataValidation type="list" allowBlank="1" showInputMessage="1" showErrorMessage="1" sqref="C29:C31">
      <formula1>"1.2 Neplacená dobrovolná práce / die freiwillige unbezahlte Arbeit"</formula1>
    </dataValidation>
    <dataValidation type="list" allowBlank="1" showInputMessage="1" showErrorMessage="1" sqref="C34:C43">
      <formula1>"2.2 Náklady na cestování a ubytování / Reise- und Unterbringungkosten"</formula1>
    </dataValidation>
    <dataValidation type="list" allowBlank="1" showInputMessage="1" showErrorMessage="1" sqref="C45:C52">
      <formula1>"2.3 Náklady na ext. odb. porad. a služby / Kosten für ext. Expertisen und Dienstleistungen"</formula1>
    </dataValidation>
    <dataValidation type="list" allowBlank="1" showInputMessage="1" showErrorMessage="1" sqref="C54">
      <formula1>"2.4 Výdaje na malé projekty / Ausgaben für Kleinprojekte"</formula1>
    </dataValidation>
    <dataValidation type="list" allowBlank="1" showInputMessage="1" showErrorMessage="1" sqref="C57:C65">
      <formula1>"3.1 Vybavení a inv. vybavení / Ausstattungsgegenstände und investive Ausrüstungsgüter"</formula1>
    </dataValidation>
    <dataValidation type="list" allowBlank="1" showInputMessage="1" showErrorMessage="1" sqref="C67:C71">
      <formula1>"3.2 Stavební a vedlejší stavební náklady / Baukosten und Baunebenkosten"</formula1>
    </dataValidation>
    <dataValidation type="list" allowBlank="1" showInputMessage="1" showErrorMessage="1" sqref="E24:E27 E34:E43 E29:E31 E45:E52 E57:E65 E54 E67:E71">
      <formula1>"1,2,3,4,5"</formula1>
    </dataValidation>
    <dataValidation type="list" allowBlank="1" showInputMessage="1" showErrorMessage="1" sqref="J75:J76">
      <formula1>"NE,ANO"</formula1>
    </dataValidation>
  </dataValidations>
  <pageMargins left="0.70866141732283472" right="0.70866141732283472" top="0.98425196850393704" bottom="0.39370078740157483" header="0" footer="0"/>
  <pageSetup paperSize="8" scale="60" fitToHeight="0" orientation="landscape" r:id="rId1"/>
  <headerFooter differentFirst="1">
    <oddFooter>&amp;CSeite &amp;P von &amp;N&amp;R&amp;D&amp;L&amp;7 SAB 62015  02/22</oddFooter>
    <firstHeader>&amp;L&amp;G&amp;C&amp;G&amp;R&amp;G</firstHeader>
  </headerFooter>
  <rowBreaks count="1" manualBreakCount="1">
    <brk id="74"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3"/>
  <sheetViews>
    <sheetView showGridLines="0" tabSelected="1" showRuler="0" view="pageBreakPreview" zoomScale="60" zoomScaleNormal="80" zoomScalePageLayoutView="70" workbookViewId="0">
      <selection activeCell="A12" sqref="A12:H12"/>
    </sheetView>
  </sheetViews>
  <sheetFormatPr baseColWidth="10" defaultRowHeight="14.3" x14ac:dyDescent="0.25"/>
  <cols>
    <col min="8" max="8" width="15.375" customWidth="1"/>
    <col min="9" max="9" width="16.125" customWidth="1"/>
    <col min="10" max="10" width="9.875" customWidth="1"/>
  </cols>
  <sheetData>
    <row r="1" spans="1:20" ht="36" customHeight="1" x14ac:dyDescent="0.3">
      <c r="A1" s="449" t="s">
        <v>86</v>
      </c>
      <c r="B1" s="449"/>
      <c r="C1" s="449"/>
      <c r="D1" s="449"/>
      <c r="E1" s="12"/>
      <c r="F1" s="12"/>
      <c r="G1" s="11"/>
      <c r="H1" s="13"/>
      <c r="I1" s="14"/>
      <c r="J1" s="14"/>
      <c r="K1" s="467" t="s">
        <v>87</v>
      </c>
      <c r="L1" s="467"/>
      <c r="M1" s="467"/>
      <c r="N1" s="467"/>
      <c r="O1" s="15"/>
      <c r="P1" s="15"/>
      <c r="Q1" s="15"/>
      <c r="R1" s="16"/>
      <c r="S1" s="17"/>
      <c r="T1" s="18"/>
    </row>
    <row r="2" spans="1:20" ht="18.350000000000001" x14ac:dyDescent="0.3">
      <c r="A2" s="486" t="s">
        <v>88</v>
      </c>
      <c r="B2" s="487"/>
      <c r="C2" s="487"/>
      <c r="D2" s="487"/>
      <c r="E2" s="487"/>
      <c r="F2" s="487"/>
      <c r="G2" s="487"/>
      <c r="H2" s="488"/>
      <c r="I2" s="489"/>
      <c r="J2" s="19"/>
      <c r="K2" s="490" t="s">
        <v>89</v>
      </c>
      <c r="L2" s="491"/>
      <c r="M2" s="491"/>
      <c r="N2" s="491"/>
      <c r="O2" s="491"/>
      <c r="P2" s="491"/>
      <c r="Q2" s="491"/>
      <c r="R2" s="491"/>
      <c r="S2" s="491"/>
      <c r="T2" s="492"/>
    </row>
    <row r="3" spans="1:20" ht="18.350000000000001" x14ac:dyDescent="0.3">
      <c r="A3" s="20"/>
      <c r="B3" s="21"/>
      <c r="C3" s="21"/>
      <c r="D3" s="21"/>
      <c r="E3" s="21"/>
      <c r="F3" s="21"/>
      <c r="G3" s="22"/>
      <c r="H3" s="23"/>
      <c r="I3" s="23"/>
      <c r="J3" s="19"/>
      <c r="K3" s="24"/>
      <c r="L3" s="24"/>
      <c r="M3" s="24"/>
      <c r="N3" s="24"/>
      <c r="O3" s="24"/>
      <c r="P3" s="24"/>
      <c r="Q3" s="24"/>
      <c r="R3" s="24"/>
      <c r="S3" s="24"/>
      <c r="T3" s="183"/>
    </row>
    <row r="4" spans="1:20" ht="18.350000000000001" x14ac:dyDescent="0.3">
      <c r="A4" s="472" t="s">
        <v>90</v>
      </c>
      <c r="B4" s="473"/>
      <c r="C4" s="473"/>
      <c r="D4" s="473"/>
      <c r="E4" s="473"/>
      <c r="F4" s="473"/>
      <c r="G4" s="473"/>
      <c r="H4" s="474"/>
      <c r="I4" s="475"/>
      <c r="J4" s="19"/>
      <c r="K4" s="476" t="s">
        <v>91</v>
      </c>
      <c r="L4" s="477"/>
      <c r="M4" s="477"/>
      <c r="N4" s="477"/>
      <c r="O4" s="477"/>
      <c r="P4" s="477"/>
      <c r="Q4" s="477"/>
      <c r="R4" s="477"/>
      <c r="S4" s="477"/>
      <c r="T4" s="478"/>
    </row>
    <row r="5" spans="1:20" ht="117.2" customHeight="1" x14ac:dyDescent="0.3">
      <c r="A5" s="479" t="s">
        <v>108</v>
      </c>
      <c r="B5" s="480"/>
      <c r="C5" s="480"/>
      <c r="D5" s="480"/>
      <c r="E5" s="480"/>
      <c r="F5" s="480"/>
      <c r="G5" s="480"/>
      <c r="H5" s="481"/>
      <c r="I5" s="482"/>
      <c r="J5" s="19"/>
      <c r="K5" s="483" t="s">
        <v>109</v>
      </c>
      <c r="L5" s="484"/>
      <c r="M5" s="484"/>
      <c r="N5" s="484"/>
      <c r="O5" s="484"/>
      <c r="P5" s="484"/>
      <c r="Q5" s="484"/>
      <c r="R5" s="484"/>
      <c r="S5" s="484"/>
      <c r="T5" s="485"/>
    </row>
    <row r="6" spans="1:20" ht="21.1" x14ac:dyDescent="0.3">
      <c r="A6" s="25"/>
      <c r="B6" s="25"/>
      <c r="C6" s="11"/>
      <c r="D6" s="12"/>
      <c r="E6" s="12"/>
      <c r="F6" s="11"/>
      <c r="G6" s="13"/>
      <c r="H6" s="26"/>
      <c r="I6" s="26"/>
      <c r="J6" s="14"/>
      <c r="K6" s="14"/>
      <c r="L6" s="15"/>
      <c r="M6" s="15"/>
      <c r="N6" s="15"/>
      <c r="O6" s="15"/>
      <c r="P6" s="15"/>
      <c r="Q6" s="16"/>
      <c r="R6" s="17"/>
      <c r="S6" s="18"/>
      <c r="T6" s="70"/>
    </row>
    <row r="7" spans="1:20" x14ac:dyDescent="0.25">
      <c r="A7" s="472" t="s">
        <v>92</v>
      </c>
      <c r="B7" s="473"/>
      <c r="C7" s="473"/>
      <c r="D7" s="473"/>
      <c r="E7" s="473"/>
      <c r="F7" s="473"/>
      <c r="G7" s="473"/>
      <c r="H7" s="474"/>
      <c r="I7" s="475"/>
      <c r="J7" s="14"/>
      <c r="K7" s="476" t="s">
        <v>93</v>
      </c>
      <c r="L7" s="477"/>
      <c r="M7" s="477"/>
      <c r="N7" s="477"/>
      <c r="O7" s="477"/>
      <c r="P7" s="477"/>
      <c r="Q7" s="477"/>
      <c r="R7" s="477"/>
      <c r="S7" s="477"/>
      <c r="T7" s="478"/>
    </row>
    <row r="8" spans="1:20" s="247" customFormat="1" ht="337.75" customHeight="1" x14ac:dyDescent="0.2">
      <c r="A8" s="434" t="s">
        <v>124</v>
      </c>
      <c r="B8" s="435"/>
      <c r="C8" s="435"/>
      <c r="D8" s="435"/>
      <c r="E8" s="435"/>
      <c r="F8" s="435"/>
      <c r="G8" s="435"/>
      <c r="H8" s="435"/>
      <c r="I8" s="436"/>
      <c r="J8" s="246"/>
      <c r="K8" s="437" t="s">
        <v>110</v>
      </c>
      <c r="L8" s="438"/>
      <c r="M8" s="438"/>
      <c r="N8" s="438"/>
      <c r="O8" s="438"/>
      <c r="P8" s="438"/>
      <c r="Q8" s="438"/>
      <c r="R8" s="438"/>
      <c r="S8" s="438"/>
      <c r="T8" s="439"/>
    </row>
    <row r="9" spans="1:20" ht="10.050000000000001" customHeight="1" x14ac:dyDescent="0.3">
      <c r="A9" s="248"/>
      <c r="B9" s="27"/>
      <c r="C9" s="28"/>
      <c r="D9" s="29"/>
      <c r="E9" s="29"/>
      <c r="F9" s="30"/>
      <c r="G9" s="13"/>
      <c r="H9" s="13"/>
      <c r="I9" s="13"/>
      <c r="J9" s="14"/>
      <c r="K9" s="14"/>
      <c r="L9" s="15"/>
      <c r="M9" s="15"/>
      <c r="N9" s="15"/>
      <c r="O9" s="15"/>
      <c r="P9" s="15"/>
      <c r="Q9" s="16"/>
      <c r="R9" s="17"/>
      <c r="S9" s="18"/>
      <c r="T9" s="70"/>
    </row>
    <row r="10" spans="1:20" ht="10.050000000000001" customHeight="1" thickBot="1" x14ac:dyDescent="0.35">
      <c r="A10" s="31"/>
      <c r="B10" s="31"/>
      <c r="C10" s="31"/>
      <c r="D10" s="31"/>
      <c r="E10" s="31"/>
      <c r="F10" s="31"/>
      <c r="G10" s="31"/>
      <c r="H10" s="14"/>
      <c r="I10" s="14"/>
      <c r="J10" s="15"/>
      <c r="K10" s="15"/>
      <c r="L10" s="15"/>
      <c r="M10" s="15"/>
      <c r="N10" s="15"/>
      <c r="O10" s="16"/>
      <c r="P10" s="17"/>
      <c r="Q10" s="32"/>
      <c r="R10" s="70"/>
      <c r="S10" s="70"/>
      <c r="T10" s="70"/>
    </row>
    <row r="11" spans="1:20" ht="25.5" customHeight="1" x14ac:dyDescent="0.25">
      <c r="A11" s="450" t="s">
        <v>62</v>
      </c>
      <c r="B11" s="451"/>
      <c r="C11" s="451"/>
      <c r="D11" s="451"/>
      <c r="E11" s="451"/>
      <c r="F11" s="451"/>
      <c r="G11" s="451"/>
      <c r="H11" s="468"/>
      <c r="I11" s="33"/>
      <c r="J11" s="33"/>
      <c r="K11" s="450" t="s">
        <v>62</v>
      </c>
      <c r="L11" s="451"/>
      <c r="M11" s="451"/>
      <c r="N11" s="451"/>
      <c r="O11" s="451"/>
      <c r="P11" s="451"/>
      <c r="Q11" s="452"/>
      <c r="R11" s="453"/>
      <c r="S11" s="454"/>
      <c r="T11" s="70"/>
    </row>
    <row r="12" spans="1:20" ht="54" customHeight="1" x14ac:dyDescent="0.25">
      <c r="A12" s="469"/>
      <c r="B12" s="470"/>
      <c r="C12" s="470"/>
      <c r="D12" s="470"/>
      <c r="E12" s="470"/>
      <c r="F12" s="470"/>
      <c r="G12" s="470"/>
      <c r="H12" s="471"/>
      <c r="I12" s="70"/>
      <c r="J12" s="70"/>
      <c r="K12" s="443"/>
      <c r="L12" s="444"/>
      <c r="M12" s="444"/>
      <c r="N12" s="444"/>
      <c r="O12" s="444"/>
      <c r="P12" s="444"/>
      <c r="Q12" s="444"/>
      <c r="R12" s="444"/>
      <c r="S12" s="445"/>
      <c r="T12" s="70"/>
    </row>
    <row r="13" spans="1:20" ht="27.2" customHeight="1" x14ac:dyDescent="0.25">
      <c r="A13" s="446" t="s">
        <v>125</v>
      </c>
      <c r="B13" s="455"/>
      <c r="C13" s="455"/>
      <c r="D13" s="455"/>
      <c r="E13" s="455"/>
      <c r="F13" s="455"/>
      <c r="G13" s="455"/>
      <c r="H13" s="456"/>
      <c r="I13" s="70"/>
      <c r="J13" s="70"/>
      <c r="K13" s="446" t="s">
        <v>125</v>
      </c>
      <c r="L13" s="447"/>
      <c r="M13" s="447"/>
      <c r="N13" s="447"/>
      <c r="O13" s="447"/>
      <c r="P13" s="447"/>
      <c r="Q13" s="447"/>
      <c r="R13" s="447"/>
      <c r="S13" s="448"/>
      <c r="T13" s="70"/>
    </row>
    <row r="14" spans="1:20" x14ac:dyDescent="0.25">
      <c r="A14" s="457" t="s">
        <v>64</v>
      </c>
      <c r="B14" s="458"/>
      <c r="C14" s="458"/>
      <c r="D14" s="458"/>
      <c r="E14" s="458"/>
      <c r="F14" s="458"/>
      <c r="G14" s="458"/>
      <c r="H14" s="459"/>
      <c r="I14" s="70"/>
      <c r="J14" s="70"/>
      <c r="K14" s="457" t="s">
        <v>64</v>
      </c>
      <c r="L14" s="458"/>
      <c r="M14" s="458"/>
      <c r="N14" s="458"/>
      <c r="O14" s="458"/>
      <c r="P14" s="458"/>
      <c r="Q14" s="463"/>
      <c r="R14" s="463"/>
      <c r="S14" s="464"/>
      <c r="T14" s="70"/>
    </row>
    <row r="15" spans="1:20" x14ac:dyDescent="0.25">
      <c r="A15" s="457"/>
      <c r="B15" s="458"/>
      <c r="C15" s="458"/>
      <c r="D15" s="458"/>
      <c r="E15" s="458"/>
      <c r="F15" s="458"/>
      <c r="G15" s="458"/>
      <c r="H15" s="459"/>
      <c r="I15" s="70"/>
      <c r="J15" s="70"/>
      <c r="K15" s="457"/>
      <c r="L15" s="458"/>
      <c r="M15" s="458"/>
      <c r="N15" s="458"/>
      <c r="O15" s="458"/>
      <c r="P15" s="458"/>
      <c r="Q15" s="463"/>
      <c r="R15" s="463"/>
      <c r="S15" s="464"/>
      <c r="T15" s="70"/>
    </row>
    <row r="16" spans="1:20" ht="50.95" customHeight="1" thickBot="1" x14ac:dyDescent="0.3">
      <c r="A16" s="460"/>
      <c r="B16" s="461"/>
      <c r="C16" s="461"/>
      <c r="D16" s="461"/>
      <c r="E16" s="461"/>
      <c r="F16" s="461"/>
      <c r="G16" s="461"/>
      <c r="H16" s="462"/>
      <c r="I16" s="70"/>
      <c r="J16" s="70"/>
      <c r="K16" s="460"/>
      <c r="L16" s="461"/>
      <c r="M16" s="461"/>
      <c r="N16" s="461"/>
      <c r="O16" s="461"/>
      <c r="P16" s="461"/>
      <c r="Q16" s="465"/>
      <c r="R16" s="465"/>
      <c r="S16" s="466"/>
      <c r="T16" s="70"/>
    </row>
    <row r="19" spans="1:20" ht="51.45" customHeight="1" x14ac:dyDescent="0.25">
      <c r="A19" s="441"/>
      <c r="B19" s="441"/>
      <c r="C19" s="441"/>
      <c r="D19" s="441"/>
      <c r="E19" s="441"/>
      <c r="F19" s="441"/>
      <c r="G19" s="441"/>
      <c r="H19" s="441"/>
      <c r="I19" s="441"/>
      <c r="K19" s="442"/>
      <c r="L19" s="442"/>
      <c r="M19" s="442"/>
      <c r="N19" s="442"/>
      <c r="O19" s="442"/>
      <c r="P19" s="442"/>
      <c r="Q19" s="442"/>
      <c r="R19" s="442"/>
      <c r="S19" s="442"/>
      <c r="T19" s="442"/>
    </row>
    <row r="20" spans="1:20" x14ac:dyDescent="0.25">
      <c r="A20" s="298"/>
      <c r="B20" s="298"/>
      <c r="C20" s="298"/>
      <c r="D20" s="298"/>
      <c r="E20" s="298"/>
      <c r="F20" s="298"/>
      <c r="G20" s="298"/>
      <c r="H20" s="298"/>
      <c r="I20" s="299"/>
    </row>
    <row r="22" spans="1:20" x14ac:dyDescent="0.25">
      <c r="K22" s="440"/>
    </row>
    <row r="23" spans="1:20" x14ac:dyDescent="0.25">
      <c r="K23" s="440"/>
    </row>
  </sheetData>
  <sheetProtection password="CA49" sheet="1" objects="1" scenarios="1" selectLockedCells="1"/>
  <mergeCells count="23">
    <mergeCell ref="A1:D1"/>
    <mergeCell ref="K11:S11"/>
    <mergeCell ref="A13:H13"/>
    <mergeCell ref="A14:H16"/>
    <mergeCell ref="K14:S16"/>
    <mergeCell ref="K1:N1"/>
    <mergeCell ref="A11:H11"/>
    <mergeCell ref="A12:H12"/>
    <mergeCell ref="A7:I7"/>
    <mergeCell ref="K7:T7"/>
    <mergeCell ref="A5:I5"/>
    <mergeCell ref="K5:T5"/>
    <mergeCell ref="A2:I2"/>
    <mergeCell ref="K2:T2"/>
    <mergeCell ref="A4:I4"/>
    <mergeCell ref="K4:T4"/>
    <mergeCell ref="A8:I8"/>
    <mergeCell ref="K8:T8"/>
    <mergeCell ref="K22:K23"/>
    <mergeCell ref="A19:I19"/>
    <mergeCell ref="K19:T19"/>
    <mergeCell ref="K12:S12"/>
    <mergeCell ref="K13:S13"/>
  </mergeCells>
  <pageMargins left="0.70866141732283472" right="0.70866141732283472" top="0.98425196850393704" bottom="0.78740157480314965" header="0.31496062992125984" footer="0.31496062992125984"/>
  <pageSetup paperSize="9" scale="57" fitToHeight="0" orientation="landscape" r:id="rId1"/>
  <headerFooter>
    <oddFooter>&amp;R&amp;D&amp;L&amp;7 SAB 62015  02/22</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Soupiska výdajů</vt:lpstr>
      <vt:lpstr>ŽÁDOST O VÝPLATU</vt:lpstr>
      <vt:lpstr>'ŽÁDOST O VÝPLATU'!Druckbereich</vt:lpstr>
      <vt:lpstr>'ŽÁDOST O VÝPLATU'!OLE_LINK1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KPSNCZAuszahlungsantragMitIntegrierterBeleglisteCZ</dc:title>
  <dc:subject>KPSNCZAuszahlungsantragMitIntegrierterBeleglisteCZ</dc:subject>
  <dc:creator>SAB</dc:creator>
  <cp:keywords>62015, Auszahlungsantrag, KP SNCZ</cp:keywords>
  <dc:description>Mit diesem Vordruck kann das Dokument "Auszahlungsantrag mit integrierter Belegliste CZ" im Kooperationsprogramm KP SNCZ FZR 2014-2020 erstellt werden.</dc:description>
  <cp:lastModifiedBy>SAB</cp:lastModifiedBy>
  <cp:lastPrinted>2022-02-28T15:39:14Z</cp:lastPrinted>
  <dcterms:created xsi:type="dcterms:W3CDTF">2016-02-15T08:08:54Z</dcterms:created>
  <dcterms:modified xsi:type="dcterms:W3CDTF">2022-02-28T15:40:45Z</dcterms:modified>
  <cp:category>Excel-Vorlagen</cp:category>
</cp:coreProperties>
</file>